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БЮДЖЕТА'!$11:$11</definedName>
  </definedNames>
  <calcPr fullCalcOnLoad="1"/>
</workbook>
</file>

<file path=xl/sharedStrings.xml><?xml version="1.0" encoding="utf-8"?>
<sst xmlns="http://schemas.openxmlformats.org/spreadsheetml/2006/main" count="1688" uniqueCount="353">
  <si>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</si>
  <si>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</si>
  <si>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</si>
  <si>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</si>
  <si>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</si>
  <si>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</si>
  <si>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</si>
  <si>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</si>
  <si>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</si>
  <si>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</si>
  <si>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</si>
  <si>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</si>
  <si>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</si>
  <si>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</si>
  <si>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</si>
  <si>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</si>
  <si>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</si>
  <si>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</si>
  <si>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</si>
  <si>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</si>
  <si>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</si>
  <si>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</si>
  <si>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</si>
  <si>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</si>
  <si>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</si>
  <si>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</si>
  <si>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</si>
  <si>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</si>
  <si>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</si>
  <si>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</si>
  <si>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</si>
  <si>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</si>
  <si>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</si>
  <si>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</si>
  <si>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</si>
  <si>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</si>
  <si>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</si>
  <si>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</si>
  <si>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</si>
  <si>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</si>
  <si>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</si>
  <si>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</si>
  <si>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</si>
  <si>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</si>
  <si>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</si>
  <si>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</si>
  <si>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</si>
  <si>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</si>
  <si>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</si>
  <si>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</si>
  <si>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</si>
  <si>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</si>
  <si>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</si>
  <si>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</si>
  <si>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</si>
  <si>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</si>
  <si>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</si>
  <si>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</si>
  <si>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</si>
  <si>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</si>
  <si>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</si>
  <si>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</si>
  <si>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</si>
  <si>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</si>
  <si>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</si>
  <si>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</si>
  <si>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</si>
  <si>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</si>
  <si>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</si>
  <si>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</si>
  <si>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</si>
  <si>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</si>
  <si>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</si>
  <si>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</si>
  <si>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</si>
  <si>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</si>
  <si>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</si>
  <si>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</si>
  <si>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</si>
  <si>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</si>
  <si>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</si>
  <si>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</si>
  <si>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</si>
  <si>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</si>
  <si>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</si>
  <si>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</si>
  <si>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</si>
  <si>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</si>
  <si>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</si>
  <si>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</si>
  <si>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</si>
  <si>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</si>
  <si>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</si>
  <si>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</si>
  <si>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</si>
  <si>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</si>
  <si>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</si>
  <si>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</si>
  <si>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</si>
  <si>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</si>
  <si>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</si>
  <si>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</si>
  <si>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</si>
  <si>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</si>
  <si>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</si>
  <si>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</si>
  <si>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</si>
  <si>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</si>
  <si>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</si>
  <si>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</si>
  <si>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</si>
  <si>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</si>
  <si>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</si>
  <si>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</si>
  <si>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</si>
  <si>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</si>
  <si>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</si>
  <si>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</si>
  <si>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</si>
  <si>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</si>
  <si>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</si>
  <si>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</si>
  <si>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</si>
  <si>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</si>
  <si>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</si>
  <si>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</si>
  <si>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</si>
  <si>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</si>
  <si>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</si>
  <si>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</si>
  <si>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</si>
  <si>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</si>
  <si>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</si>
  <si>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</si>
  <si>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</si>
  <si>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</si>
  <si>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</si>
  <si>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</si>
  <si>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</si>
  <si>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</si>
  <si>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</si>
  <si>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</si>
  <si>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</si>
  <si>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</si>
  <si>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</si>
  <si>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</si>
  <si>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</si>
  <si>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</si>
  <si>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</si>
  <si>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</si>
  <si>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</si>
  <si>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</si>
  <si>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</si>
  <si>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</si>
  <si>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</si>
  <si>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</si>
  <si>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</si>
  <si>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</si>
  <si>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</si>
  <si>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</si>
  <si>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</si>
  <si>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</si>
  <si>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</si>
  <si>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</si>
  <si>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</si>
  <si>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</si>
  <si>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</si>
  <si>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</si>
  <si>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</si>
  <si>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</si>
  <si>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</si>
  <si>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</si>
  <si>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</si>
  <si>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</si>
  <si>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</si>
  <si>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</si>
  <si>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</si>
  <si>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</si>
  <si>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</si>
  <si>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</si>
  <si>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</si>
  <si>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</si>
  <si>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</si>
  <si>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</si>
  <si>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</si>
  <si>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</si>
  <si>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</si>
  <si>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</si>
  <si>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</si>
  <si>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</si>
  <si>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</si>
  <si>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</si>
  <si>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</si>
  <si>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</si>
  <si>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</si>
  <si>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</si>
  <si>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</si>
  <si>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</si>
  <si>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</si>
  <si>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</si>
  <si>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</si>
  <si>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</si>
  <si>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</si>
  <si>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</si>
  <si>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</si>
  <si>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</si>
  <si>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</si>
  <si>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</si>
  <si>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</si>
  <si>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</si>
  <si>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</si>
  <si>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</si>
  <si>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</si>
  <si>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</si>
  <si>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</si>
  <si>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</si>
  <si>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</si>
  <si>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</si>
  <si>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</si>
  <si>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</si>
  <si>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</si>
  <si>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</si>
  <si>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</si>
  <si>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</si>
  <si>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</si>
  <si>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</si>
  <si>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</si>
  <si>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</si>
  <si>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</si>
  <si>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</si>
  <si>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</si>
  <si>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</si>
  <si>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</si>
  <si>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</si>
  <si>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</si>
  <si>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</si>
  <si>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</si>
  <si>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</si>
  <si>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</si>
  <si>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</si>
  <si>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</si>
  <si>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</si>
  <si>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</si>
  <si>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</si>
  <si>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</si>
  <si>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</si>
  <si>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</si>
  <si>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</si>
  <si>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</si>
  <si>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</si>
  <si>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</si>
  <si>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</si>
  <si>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</si>
  <si>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</si>
  <si>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</si>
  <si>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</si>
  <si>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</si>
  <si>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</si>
  <si>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</si>
  <si>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</si>
  <si>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</si>
  <si>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</si>
  <si>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</si>
  <si>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</si>
  <si>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</si>
  <si>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</si>
  <si>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</si>
  <si>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</si>
  <si>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</si>
  <si>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</si>
  <si>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</si>
  <si>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</si>
  <si>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</si>
  <si>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</si>
  <si>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</si>
  <si>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</si>
  <si>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</si>
  <si>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</si>
  <si>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</si>
  <si>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</si>
  <si>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</si>
  <si>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</si>
  <si>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</si>
  <si>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</si>
  <si>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</si>
  <si>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</si>
  <si>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</si>
  <si>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</si>
  <si>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</si>
  <si>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</si>
  <si>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</si>
  <si>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</si>
  <si>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</si>
  <si>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</si>
  <si>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</si>
  <si>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</si>
  <si>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</si>
  <si>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</si>
  <si>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</si>
  <si>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</si>
  <si>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</si>
  <si>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</si>
  <si>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</si>
  <si>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</si>
  <si>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</si>
  <si>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</si>
  <si>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</si>
  <si>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</si>
  <si>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</si>
  <si>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</si>
  <si>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</si>
  <si>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</si>
  <si>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</si>
  <si>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</si>
  <si>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</si>
  <si>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</si>
  <si>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</si>
  <si>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</si>
  <si>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</si>
  <si>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</si>
  <si>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</si>
  <si>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</si>
  <si>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</si>
  <si>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</si>
  <si>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</si>
  <si>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</si>
  <si>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</si>
  <si>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</si>
  <si>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МП"Развитие образования ММР на 2013-2015 годы"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</si>
  <si>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</si>
  <si>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</si>
  <si>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</si>
  <si>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</si>
  <si>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</si>
  <si>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</si>
  <si>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</si>
  <si>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</si>
  <si>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</si>
  <si>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№ ______ от _______________</t>
  </si>
  <si>
    <t>Приложение 12 к решению Думы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</si>
  <si>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</si>
  <si>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</si>
  <si>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</si>
  <si>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</si>
  <si>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</si>
  <si>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</si>
  <si>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</si>
  <si>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</si>
  <si>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</si>
  <si>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</si>
  <si>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</si>
  <si>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Противопожарная безопасность в учреждениях дополнительного образования</t>
  </si>
  <si>
    <t>0347169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</si>
</sst>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3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2" fillId="4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0" fontId="2" fillId="25" borderId="14" xfId="0" applyFont="1" applyFill="1" applyBorder="1" applyAlignment="1">
      <alignment vertical="top" wrapTex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4" fontId="5" fillId="26" borderId="0" xfId="0" applyNumberFormat="1" applyFont="1" applyFill="1" applyBorder="1" applyAlignment="1">
      <alignment horizontal="center" vertical="center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0" fontId="4" fillId="24" borderId="17" xfId="0" applyFont="1" applyFill="1" applyBorder="1" applyAlignment="1">
      <alignment horizontal="center" vertical="center" wrapText="1"/>
    </xf>
    <xf numFmtId="4" fontId="5" fillId="20" borderId="17" xfId="0" applyNumberFormat="1" applyFont="1" applyFill="1" applyBorder="1" applyAlignment="1">
      <alignment horizontal="center" vertical="center" shrinkToFit="1"/>
    </xf>
    <xf numFmtId="4" fontId="2" fillId="22" borderId="17" xfId="0" applyNumberFormat="1" applyFont="1" applyFill="1" applyBorder="1" applyAlignment="1">
      <alignment horizontal="center" vertical="center" shrinkToFit="1"/>
    </xf>
    <xf numFmtId="4" fontId="2" fillId="25" borderId="17" xfId="0" applyNumberFormat="1" applyFont="1" applyFill="1" applyBorder="1" applyAlignment="1">
      <alignment horizontal="center" vertical="center" shrinkToFit="1"/>
    </xf>
    <xf numFmtId="4" fontId="2" fillId="4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8" xfId="0" applyFont="1" applyFill="1" applyBorder="1" applyAlignment="1">
      <alignment horizontal="right"/>
    </xf>
    <xf numFmtId="0" fontId="2" fillId="26" borderId="19" xfId="0" applyFont="1" applyFill="1" applyBorder="1" applyAlignment="1">
      <alignment vertical="top" wrapText="1"/>
    </xf>
    <xf numFmtId="0" fontId="2" fillId="26" borderId="16" xfId="0" applyFont="1" applyFill="1" applyBorder="1" applyAlignment="1">
      <alignment vertical="top" wrapText="1"/>
    </xf>
    <xf numFmtId="0" fontId="2" fillId="26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25" borderId="21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2" xfId="0" applyNumberFormat="1" applyFont="1" applyFill="1" applyBorder="1" applyAlignment="1">
      <alignment horizontal="center" vertical="center" wrapText="1"/>
    </xf>
    <xf numFmtId="168" fontId="11" fillId="24" borderId="23" xfId="0" applyNumberFormat="1" applyFont="1" applyFill="1" applyBorder="1" applyAlignment="1">
      <alignment horizontal="center" vertical="center" wrapText="1"/>
    </xf>
    <xf numFmtId="168" fontId="5" fillId="20" borderId="17" xfId="0" applyNumberFormat="1" applyFont="1" applyFill="1" applyBorder="1" applyAlignment="1">
      <alignment horizontal="center" vertical="center" shrinkToFit="1"/>
    </xf>
    <xf numFmtId="168" fontId="2" fillId="22" borderId="17" xfId="0" applyNumberFormat="1" applyFont="1" applyFill="1" applyBorder="1" applyAlignment="1">
      <alignment horizontal="center" vertical="center" shrinkToFit="1"/>
    </xf>
    <xf numFmtId="168" fontId="8" fillId="22" borderId="17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4" xfId="0" applyNumberFormat="1" applyFont="1" applyFill="1" applyBorder="1" applyAlignment="1">
      <alignment horizontal="center" vertical="center" wrapText="1"/>
    </xf>
    <xf numFmtId="168" fontId="2" fillId="22" borderId="17" xfId="0" applyNumberFormat="1" applyFont="1" applyFill="1" applyBorder="1" applyAlignment="1">
      <alignment horizontal="center" vertical="center" wrapText="1" shrinkToFit="1"/>
    </xf>
    <xf numFmtId="168" fontId="8" fillId="22" borderId="17" xfId="0" applyNumberFormat="1" applyFont="1" applyFill="1" applyBorder="1" applyAlignment="1">
      <alignment horizontal="center" vertical="center" wrapText="1" shrinkToFit="1"/>
    </xf>
    <xf numFmtId="168" fontId="2" fillId="25" borderId="17" xfId="0" applyNumberFormat="1" applyFont="1" applyFill="1" applyBorder="1" applyAlignment="1">
      <alignment horizontal="center" vertical="center" wrapText="1" shrinkToFit="1"/>
    </xf>
    <xf numFmtId="168" fontId="2" fillId="22" borderId="13" xfId="0" applyNumberFormat="1" applyFont="1" applyFill="1" applyBorder="1" applyAlignment="1">
      <alignment horizontal="center" vertical="center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2" fillId="4" borderId="13" xfId="0" applyNumberFormat="1" applyFont="1" applyFill="1" applyBorder="1" applyAlignment="1">
      <alignment horizontal="center" vertical="center" shrinkToFit="1"/>
    </xf>
    <xf numFmtId="168" fontId="2" fillId="20" borderId="17" xfId="0" applyNumberFormat="1" applyFont="1" applyFill="1" applyBorder="1" applyAlignment="1">
      <alignment horizontal="center" vertical="center" wrapText="1" shrinkToFit="1"/>
    </xf>
    <xf numFmtId="168" fontId="5" fillId="20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25" borderId="21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21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0" fontId="2" fillId="22" borderId="10" xfId="0" applyFont="1" applyFill="1" applyBorder="1" applyAlignment="1">
      <alignment horizontal="center" vertical="top" wrapText="1"/>
    </xf>
    <xf numFmtId="168" fontId="2" fillId="25" borderId="21" xfId="0" applyNumberFormat="1" applyFont="1" applyFill="1" applyBorder="1" applyAlignment="1">
      <alignment horizontal="center" vertical="center" shrinkToFit="1"/>
    </xf>
    <xf numFmtId="168" fontId="2" fillId="25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22" borderId="21" xfId="0" applyNumberFormat="1" applyFont="1" applyFill="1" applyBorder="1" applyAlignment="1">
      <alignment horizontal="center" vertical="center" shrinkToFit="1"/>
    </xf>
    <xf numFmtId="4" fontId="8" fillId="22" borderId="17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shrinkToFit="1"/>
    </xf>
    <xf numFmtId="4" fontId="2" fillId="4" borderId="21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4" fontId="2" fillId="22" borderId="21" xfId="0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vertical="top" wrapText="1"/>
    </xf>
    <xf numFmtId="0" fontId="11" fillId="7" borderId="25" xfId="0" applyFont="1" applyFill="1" applyBorder="1" applyAlignment="1">
      <alignment horizontal="center" vertical="center" wrapText="1"/>
    </xf>
    <xf numFmtId="49" fontId="11" fillId="7" borderId="26" xfId="0" applyNumberFormat="1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vertical="top" wrapText="1"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2" fillId="22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 wrapText="1" shrinkToFit="1"/>
    </xf>
    <xf numFmtId="0" fontId="2" fillId="4" borderId="10" xfId="0" applyFont="1" applyFill="1" applyBorder="1" applyAlignment="1">
      <alignment horizontal="left" vertical="top" wrapText="1"/>
    </xf>
    <xf numFmtId="49" fontId="2" fillId="26" borderId="17" xfId="0" applyNumberFormat="1" applyFont="1" applyFill="1" applyBorder="1" applyAlignment="1">
      <alignment horizontal="center" vertical="center" shrinkToFit="1"/>
    </xf>
    <xf numFmtId="49" fontId="2" fillId="25" borderId="17" xfId="0" applyNumberFormat="1" applyFont="1" applyFill="1" applyBorder="1" applyAlignment="1">
      <alignment horizontal="center" vertical="center" shrinkToFit="1"/>
    </xf>
    <xf numFmtId="0" fontId="2" fillId="20" borderId="11" xfId="0" applyFont="1" applyFill="1" applyBorder="1" applyAlignment="1">
      <alignment vertical="top" wrapText="1"/>
    </xf>
    <xf numFmtId="49" fontId="2" fillId="20" borderId="17" xfId="0" applyNumberFormat="1" applyFont="1" applyFill="1" applyBorder="1" applyAlignment="1">
      <alignment horizontal="center" vertical="center" shrinkToFit="1"/>
    </xf>
    <xf numFmtId="4" fontId="2" fillId="20" borderId="10" xfId="0" applyNumberFormat="1" applyFont="1" applyFill="1" applyBorder="1" applyAlignment="1">
      <alignment horizontal="center" vertical="center" shrinkToFit="1"/>
    </xf>
    <xf numFmtId="49" fontId="2" fillId="22" borderId="17" xfId="0" applyNumberFormat="1" applyFont="1" applyFill="1" applyBorder="1" applyAlignment="1">
      <alignment horizontal="center" vertical="center" shrinkToFit="1"/>
    </xf>
    <xf numFmtId="49" fontId="8" fillId="22" borderId="17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2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2" borderId="11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69" fontId="11" fillId="7" borderId="12" xfId="0" applyNumberFormat="1" applyFont="1" applyFill="1" applyBorder="1" applyAlignment="1">
      <alignment horizontal="center" vertical="center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8" fillId="22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12" fillId="4" borderId="0" xfId="0" applyFont="1" applyFill="1" applyAlignment="1">
      <alignment wrapText="1"/>
    </xf>
    <xf numFmtId="169" fontId="2" fillId="25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wrapText="1" shrinkToFit="1"/>
    </xf>
    <xf numFmtId="170" fontId="11" fillId="7" borderId="12" xfId="0" applyNumberFormat="1" applyFont="1" applyFill="1" applyBorder="1" applyAlignment="1">
      <alignment horizontal="center" vertical="center" wrapText="1"/>
    </xf>
    <xf numFmtId="170" fontId="5" fillId="20" borderId="10" xfId="0" applyNumberFormat="1" applyFont="1" applyFill="1" applyBorder="1" applyAlignment="1">
      <alignment horizontal="center" vertical="center" shrinkToFit="1"/>
    </xf>
    <xf numFmtId="170" fontId="2" fillId="22" borderId="10" xfId="0" applyNumberFormat="1" applyFont="1" applyFill="1" applyBorder="1" applyAlignment="1">
      <alignment horizontal="center" vertical="center" shrinkToFit="1"/>
    </xf>
    <xf numFmtId="170" fontId="8" fillId="22" borderId="10" xfId="0" applyNumberFormat="1" applyFont="1" applyFill="1" applyBorder="1" applyAlignment="1">
      <alignment horizontal="center" vertical="center" shrinkToFit="1"/>
    </xf>
    <xf numFmtId="170" fontId="2" fillId="4" borderId="10" xfId="0" applyNumberFormat="1" applyFont="1" applyFill="1" applyBorder="1" applyAlignment="1">
      <alignment horizontal="center" vertical="center" shrinkToFit="1"/>
    </xf>
    <xf numFmtId="170" fontId="2" fillId="25" borderId="10" xfId="0" applyNumberFormat="1" applyFont="1" applyFill="1" applyBorder="1" applyAlignment="1">
      <alignment horizontal="center" vertical="center" shrinkToFit="1"/>
    </xf>
    <xf numFmtId="170" fontId="2" fillId="26" borderId="10" xfId="0" applyNumberFormat="1" applyFont="1" applyFill="1" applyBorder="1" applyAlignment="1">
      <alignment horizontal="center" vertical="center" shrinkToFit="1"/>
    </xf>
    <xf numFmtId="170" fontId="2" fillId="20" borderId="10" xfId="0" applyNumberFormat="1" applyFont="1" applyFill="1" applyBorder="1" applyAlignment="1">
      <alignment horizontal="center" vertical="center" shrinkToFit="1"/>
    </xf>
    <xf numFmtId="170" fontId="8" fillId="4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428"/>
  <sheetViews>
    <sheetView showGridLines="0" tabSelected="1" zoomScalePageLayoutView="0" workbookViewId="0" topLeftCell="A410">
      <selection activeCell="G344" sqref="G344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3" spans="2:25" ht="18.75">
      <c r="B3" s="164" t="s">
        <v>339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83"/>
      <c r="Y3" s="2"/>
    </row>
    <row r="4" spans="2:25" ht="18.75" customHeight="1">
      <c r="B4" s="165" t="s">
        <v>93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4"/>
      <c r="Y4" s="2"/>
    </row>
    <row r="5" spans="2:25" ht="18.75">
      <c r="B5" s="2"/>
      <c r="C5" s="164" t="s">
        <v>338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X5" s="2"/>
      <c r="Y5" s="2"/>
    </row>
    <row r="6" spans="2:25" ht="12.75">
      <c r="B6" s="2"/>
      <c r="X6" s="2"/>
      <c r="Y6" s="2"/>
    </row>
    <row r="7" spans="2:25" ht="12.75">
      <c r="B7" s="2"/>
      <c r="X7" s="2"/>
      <c r="Y7" s="2"/>
    </row>
    <row r="8" spans="1:25" ht="30.75" customHeight="1">
      <c r="A8" s="167" t="s">
        <v>94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X8" s="2"/>
      <c r="Y8" s="2"/>
    </row>
    <row r="9" spans="1:25" ht="57" customHeight="1">
      <c r="A9" s="166" t="s">
        <v>337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X9" s="2"/>
      <c r="Y9" s="2"/>
    </row>
    <row r="10" spans="1:25" ht="16.5" thickBot="1">
      <c r="A10" s="49"/>
      <c r="B10" s="49"/>
      <c r="C10" s="49"/>
      <c r="D10" s="49"/>
      <c r="E10" s="49"/>
      <c r="F10" s="49"/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Y10" s="57" t="s">
        <v>87</v>
      </c>
    </row>
    <row r="11" spans="1:25" ht="48" thickBot="1">
      <c r="A11" s="36" t="s">
        <v>0</v>
      </c>
      <c r="B11" s="36" t="s">
        <v>62</v>
      </c>
      <c r="C11" s="36" t="s">
        <v>1</v>
      </c>
      <c r="D11" s="36" t="s">
        <v>2</v>
      </c>
      <c r="E11" s="36" t="s">
        <v>3</v>
      </c>
      <c r="F11" s="37" t="s">
        <v>4</v>
      </c>
      <c r="G11" s="36" t="s">
        <v>24</v>
      </c>
      <c r="H11" s="23" t="s">
        <v>24</v>
      </c>
      <c r="I11" s="4" t="s">
        <v>24</v>
      </c>
      <c r="J11" s="4" t="s">
        <v>24</v>
      </c>
      <c r="K11" s="4" t="s">
        <v>24</v>
      </c>
      <c r="L11" s="4" t="s">
        <v>24</v>
      </c>
      <c r="M11" s="4" t="s">
        <v>24</v>
      </c>
      <c r="N11" s="4" t="s">
        <v>24</v>
      </c>
      <c r="O11" s="4" t="s">
        <v>24</v>
      </c>
      <c r="P11" s="4" t="s">
        <v>24</v>
      </c>
      <c r="Q11" s="4" t="s">
        <v>24</v>
      </c>
      <c r="R11" s="4" t="s">
        <v>24</v>
      </c>
      <c r="S11" s="4" t="s">
        <v>24</v>
      </c>
      <c r="T11" s="4" t="s">
        <v>24</v>
      </c>
      <c r="U11" s="4" t="s">
        <v>24</v>
      </c>
      <c r="V11" s="4" t="s">
        <v>24</v>
      </c>
      <c r="W11" s="41" t="s">
        <v>24</v>
      </c>
      <c r="X11" s="58" t="s">
        <v>89</v>
      </c>
      <c r="Y11" s="47" t="s">
        <v>88</v>
      </c>
    </row>
    <row r="12" spans="1:25" ht="29.25" thickBot="1">
      <c r="A12" s="105" t="s">
        <v>63</v>
      </c>
      <c r="B12" s="106">
        <v>951</v>
      </c>
      <c r="C12" s="106" t="s">
        <v>64</v>
      </c>
      <c r="D12" s="106" t="s">
        <v>6</v>
      </c>
      <c r="E12" s="106" t="s">
        <v>5</v>
      </c>
      <c r="F12" s="107"/>
      <c r="G12" s="143">
        <f>G13+G156+G162+G169+G205+G219+G239+G265+G286+G296+G309+G315</f>
        <v>117769.06</v>
      </c>
      <c r="H12" s="28" t="e">
        <f aca="true" t="shared" si="0" ref="H12:X12">H13+H153+H157+H163+H198+H221+H241+H267+H281+H294+H305+H310</f>
        <v>#REF!</v>
      </c>
      <c r="I12" s="28" t="e">
        <f t="shared" si="0"/>
        <v>#REF!</v>
      </c>
      <c r="J12" s="28" t="e">
        <f t="shared" si="0"/>
        <v>#REF!</v>
      </c>
      <c r="K12" s="28" t="e">
        <f t="shared" si="0"/>
        <v>#REF!</v>
      </c>
      <c r="L12" s="28" t="e">
        <f t="shared" si="0"/>
        <v>#REF!</v>
      </c>
      <c r="M12" s="28" t="e">
        <f t="shared" si="0"/>
        <v>#REF!</v>
      </c>
      <c r="N12" s="28" t="e">
        <f t="shared" si="0"/>
        <v>#REF!</v>
      </c>
      <c r="O12" s="28" t="e">
        <f t="shared" si="0"/>
        <v>#REF!</v>
      </c>
      <c r="P12" s="28" t="e">
        <f t="shared" si="0"/>
        <v>#REF!</v>
      </c>
      <c r="Q12" s="28" t="e">
        <f t="shared" si="0"/>
        <v>#REF!</v>
      </c>
      <c r="R12" s="28" t="e">
        <f t="shared" si="0"/>
        <v>#REF!</v>
      </c>
      <c r="S12" s="28" t="e">
        <f t="shared" si="0"/>
        <v>#REF!</v>
      </c>
      <c r="T12" s="28" t="e">
        <f t="shared" si="0"/>
        <v>#REF!</v>
      </c>
      <c r="U12" s="28" t="e">
        <f t="shared" si="0"/>
        <v>#REF!</v>
      </c>
      <c r="V12" s="28" t="e">
        <f t="shared" si="0"/>
        <v>#REF!</v>
      </c>
      <c r="W12" s="28" t="e">
        <f t="shared" si="0"/>
        <v>#REF!</v>
      </c>
      <c r="X12" s="60" t="e">
        <f t="shared" si="0"/>
        <v>#REF!</v>
      </c>
      <c r="Y12" s="59" t="e">
        <f aca="true" t="shared" si="1" ref="Y12:Y21">X12/G12*100</f>
        <v>#REF!</v>
      </c>
    </row>
    <row r="13" spans="1:25" ht="18.75" customHeight="1" outlineLevel="2" thickBot="1">
      <c r="A13" s="110" t="s">
        <v>57</v>
      </c>
      <c r="B13" s="18">
        <v>951</v>
      </c>
      <c r="C13" s="14" t="s">
        <v>56</v>
      </c>
      <c r="D13" s="14" t="s">
        <v>6</v>
      </c>
      <c r="E13" s="14" t="s">
        <v>5</v>
      </c>
      <c r="F13" s="14"/>
      <c r="G13" s="144">
        <f>G14+G21+G41+G60+G76+G81+G54+G70</f>
        <v>53970.880000000005</v>
      </c>
      <c r="H13" s="29" t="e">
        <f>H14+H24+H43+#REF!+H61+#REF!+H76+H80</f>
        <v>#REF!</v>
      </c>
      <c r="I13" s="29" t="e">
        <f>I14+I24+I43+#REF!+I61+#REF!+I76+I80</f>
        <v>#REF!</v>
      </c>
      <c r="J13" s="29" t="e">
        <f>J14+J24+J43+#REF!+J61+#REF!+J76+J80</f>
        <v>#REF!</v>
      </c>
      <c r="K13" s="29" t="e">
        <f>K14+K24+K43+#REF!+K61+#REF!+K76+K80</f>
        <v>#REF!</v>
      </c>
      <c r="L13" s="29" t="e">
        <f>L14+L24+L43+#REF!+L61+#REF!+L76+L80</f>
        <v>#REF!</v>
      </c>
      <c r="M13" s="29" t="e">
        <f>M14+M24+M43+#REF!+M61+#REF!+M76+M80</f>
        <v>#REF!</v>
      </c>
      <c r="N13" s="29" t="e">
        <f>N14+N24+N43+#REF!+N61+#REF!+N76+N80</f>
        <v>#REF!</v>
      </c>
      <c r="O13" s="29" t="e">
        <f>O14+O24+O43+#REF!+O61+#REF!+O76+O80</f>
        <v>#REF!</v>
      </c>
      <c r="P13" s="29" t="e">
        <f>P14+P24+P43+#REF!+P61+#REF!+P76+P80</f>
        <v>#REF!</v>
      </c>
      <c r="Q13" s="29" t="e">
        <f>Q14+Q24+Q43+#REF!+Q61+#REF!+Q76+Q80</f>
        <v>#REF!</v>
      </c>
      <c r="R13" s="29" t="e">
        <f>R14+R24+R43+#REF!+R61+#REF!+R76+R80</f>
        <v>#REF!</v>
      </c>
      <c r="S13" s="29" t="e">
        <f>S14+S24+S43+#REF!+S61+#REF!+S76+S80</f>
        <v>#REF!</v>
      </c>
      <c r="T13" s="29" t="e">
        <f>T14+T24+T43+#REF!+T61+#REF!+T76+T80</f>
        <v>#REF!</v>
      </c>
      <c r="U13" s="29" t="e">
        <f>U14+U24+U43+#REF!+U61+#REF!+U76+U80</f>
        <v>#REF!</v>
      </c>
      <c r="V13" s="29" t="e">
        <f>V14+V24+V43+#REF!+V61+#REF!+V76+V80</f>
        <v>#REF!</v>
      </c>
      <c r="W13" s="29" t="e">
        <f>W14+W24+W43+#REF!+W61+#REF!+W76+W80</f>
        <v>#REF!</v>
      </c>
      <c r="X13" s="61" t="e">
        <f>X14+X24+X43+#REF!+X61+#REF!+X76+X80</f>
        <v>#REF!</v>
      </c>
      <c r="Y13" s="59" t="e">
        <f t="shared" si="1"/>
        <v>#REF!</v>
      </c>
    </row>
    <row r="14" spans="1:25" ht="32.25" customHeight="1" outlineLevel="3" thickBot="1">
      <c r="A14" s="111" t="s">
        <v>25</v>
      </c>
      <c r="B14" s="131">
        <v>951</v>
      </c>
      <c r="C14" s="112" t="s">
        <v>7</v>
      </c>
      <c r="D14" s="112" t="s">
        <v>6</v>
      </c>
      <c r="E14" s="112" t="s">
        <v>5</v>
      </c>
      <c r="F14" s="112"/>
      <c r="G14" s="113">
        <f>G15</f>
        <v>1716.18</v>
      </c>
      <c r="H14" s="31">
        <f aca="true" t="shared" si="2" ref="H14:X14">H15</f>
        <v>1204.8</v>
      </c>
      <c r="I14" s="31">
        <f t="shared" si="2"/>
        <v>1204.8</v>
      </c>
      <c r="J14" s="31">
        <f t="shared" si="2"/>
        <v>1204.8</v>
      </c>
      <c r="K14" s="31">
        <f t="shared" si="2"/>
        <v>1204.8</v>
      </c>
      <c r="L14" s="31">
        <f t="shared" si="2"/>
        <v>1204.8</v>
      </c>
      <c r="M14" s="31">
        <f t="shared" si="2"/>
        <v>1204.8</v>
      </c>
      <c r="N14" s="31">
        <f t="shared" si="2"/>
        <v>1204.8</v>
      </c>
      <c r="O14" s="31">
        <f t="shared" si="2"/>
        <v>1204.8</v>
      </c>
      <c r="P14" s="31">
        <f t="shared" si="2"/>
        <v>1204.8</v>
      </c>
      <c r="Q14" s="31">
        <f t="shared" si="2"/>
        <v>1204.8</v>
      </c>
      <c r="R14" s="31">
        <f t="shared" si="2"/>
        <v>1204.8</v>
      </c>
      <c r="S14" s="31">
        <f t="shared" si="2"/>
        <v>1204.8</v>
      </c>
      <c r="T14" s="31">
        <f t="shared" si="2"/>
        <v>1204.8</v>
      </c>
      <c r="U14" s="31">
        <f t="shared" si="2"/>
        <v>1204.8</v>
      </c>
      <c r="V14" s="31">
        <f t="shared" si="2"/>
        <v>1204.8</v>
      </c>
      <c r="W14" s="31">
        <f t="shared" si="2"/>
        <v>1204.8</v>
      </c>
      <c r="X14" s="62">
        <f t="shared" si="2"/>
        <v>1147.63638</v>
      </c>
      <c r="Y14" s="59">
        <f t="shared" si="1"/>
        <v>66.87156242352201</v>
      </c>
    </row>
    <row r="15" spans="1:25" ht="34.5" customHeight="1" outlineLevel="3" thickBot="1">
      <c r="A15" s="114" t="s">
        <v>158</v>
      </c>
      <c r="B15" s="19">
        <v>951</v>
      </c>
      <c r="C15" s="11" t="s">
        <v>7</v>
      </c>
      <c r="D15" s="11" t="s">
        <v>159</v>
      </c>
      <c r="E15" s="11" t="s">
        <v>5</v>
      </c>
      <c r="F15" s="11"/>
      <c r="G15" s="12">
        <f>G16</f>
        <v>1716.18</v>
      </c>
      <c r="H15" s="32">
        <f aca="true" t="shared" si="3" ref="H15:X15">H20</f>
        <v>1204.8</v>
      </c>
      <c r="I15" s="32">
        <f t="shared" si="3"/>
        <v>1204.8</v>
      </c>
      <c r="J15" s="32">
        <f t="shared" si="3"/>
        <v>1204.8</v>
      </c>
      <c r="K15" s="32">
        <f t="shared" si="3"/>
        <v>1204.8</v>
      </c>
      <c r="L15" s="32">
        <f t="shared" si="3"/>
        <v>1204.8</v>
      </c>
      <c r="M15" s="32">
        <f t="shared" si="3"/>
        <v>1204.8</v>
      </c>
      <c r="N15" s="32">
        <f t="shared" si="3"/>
        <v>1204.8</v>
      </c>
      <c r="O15" s="32">
        <f t="shared" si="3"/>
        <v>1204.8</v>
      </c>
      <c r="P15" s="32">
        <f t="shared" si="3"/>
        <v>1204.8</v>
      </c>
      <c r="Q15" s="32">
        <f t="shared" si="3"/>
        <v>1204.8</v>
      </c>
      <c r="R15" s="32">
        <f t="shared" si="3"/>
        <v>1204.8</v>
      </c>
      <c r="S15" s="32">
        <f t="shared" si="3"/>
        <v>1204.8</v>
      </c>
      <c r="T15" s="32">
        <f t="shared" si="3"/>
        <v>1204.8</v>
      </c>
      <c r="U15" s="32">
        <f t="shared" si="3"/>
        <v>1204.8</v>
      </c>
      <c r="V15" s="32">
        <f t="shared" si="3"/>
        <v>1204.8</v>
      </c>
      <c r="W15" s="32">
        <f t="shared" si="3"/>
        <v>1204.8</v>
      </c>
      <c r="X15" s="63">
        <f t="shared" si="3"/>
        <v>1147.63638</v>
      </c>
      <c r="Y15" s="59">
        <f t="shared" si="1"/>
        <v>66.87156242352201</v>
      </c>
    </row>
    <row r="16" spans="1:25" ht="36" customHeight="1" outlineLevel="3" thickBot="1">
      <c r="A16" s="114" t="s">
        <v>160</v>
      </c>
      <c r="B16" s="19">
        <v>951</v>
      </c>
      <c r="C16" s="11" t="s">
        <v>7</v>
      </c>
      <c r="D16" s="11" t="s">
        <v>161</v>
      </c>
      <c r="E16" s="11" t="s">
        <v>5</v>
      </c>
      <c r="F16" s="11"/>
      <c r="G16" s="12">
        <f>G17</f>
        <v>1716.18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</row>
    <row r="17" spans="1:25" ht="20.25" customHeight="1" outlineLevel="3" thickBot="1">
      <c r="A17" s="96" t="s">
        <v>162</v>
      </c>
      <c r="B17" s="92">
        <v>951</v>
      </c>
      <c r="C17" s="93" t="s">
        <v>7</v>
      </c>
      <c r="D17" s="93" t="s">
        <v>163</v>
      </c>
      <c r="E17" s="93" t="s">
        <v>5</v>
      </c>
      <c r="F17" s="93"/>
      <c r="G17" s="16">
        <f>G18</f>
        <v>1716.18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31.5" customHeight="1" outlineLevel="3" thickBot="1">
      <c r="A18" s="5" t="s">
        <v>98</v>
      </c>
      <c r="B18" s="21">
        <v>951</v>
      </c>
      <c r="C18" s="6" t="s">
        <v>7</v>
      </c>
      <c r="D18" s="6" t="s">
        <v>163</v>
      </c>
      <c r="E18" s="6" t="s">
        <v>95</v>
      </c>
      <c r="F18" s="6"/>
      <c r="G18" s="7">
        <f>G19+G20</f>
        <v>1716.18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3"/>
      <c r="Y18" s="59"/>
    </row>
    <row r="19" spans="1:25" ht="20.25" customHeight="1" outlineLevel="3" thickBot="1">
      <c r="A19" s="90" t="s">
        <v>99</v>
      </c>
      <c r="B19" s="94">
        <v>951</v>
      </c>
      <c r="C19" s="95" t="s">
        <v>7</v>
      </c>
      <c r="D19" s="95" t="s">
        <v>163</v>
      </c>
      <c r="E19" s="95" t="s">
        <v>96</v>
      </c>
      <c r="F19" s="95"/>
      <c r="G19" s="100">
        <v>1715.38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32.25" outlineLevel="4" thickBot="1">
      <c r="A20" s="90" t="s">
        <v>100</v>
      </c>
      <c r="B20" s="94">
        <v>951</v>
      </c>
      <c r="C20" s="95" t="s">
        <v>7</v>
      </c>
      <c r="D20" s="95" t="s">
        <v>163</v>
      </c>
      <c r="E20" s="95" t="s">
        <v>97</v>
      </c>
      <c r="F20" s="95"/>
      <c r="G20" s="100">
        <v>0.8</v>
      </c>
      <c r="H20" s="34">
        <f aca="true" t="shared" si="4" ref="H20:X20">H21</f>
        <v>1204.8</v>
      </c>
      <c r="I20" s="34">
        <f t="shared" si="4"/>
        <v>1204.8</v>
      </c>
      <c r="J20" s="34">
        <f t="shared" si="4"/>
        <v>1204.8</v>
      </c>
      <c r="K20" s="34">
        <f t="shared" si="4"/>
        <v>1204.8</v>
      </c>
      <c r="L20" s="34">
        <f t="shared" si="4"/>
        <v>1204.8</v>
      </c>
      <c r="M20" s="34">
        <f t="shared" si="4"/>
        <v>1204.8</v>
      </c>
      <c r="N20" s="34">
        <f t="shared" si="4"/>
        <v>1204.8</v>
      </c>
      <c r="O20" s="34">
        <f t="shared" si="4"/>
        <v>1204.8</v>
      </c>
      <c r="P20" s="34">
        <f t="shared" si="4"/>
        <v>1204.8</v>
      </c>
      <c r="Q20" s="34">
        <f t="shared" si="4"/>
        <v>1204.8</v>
      </c>
      <c r="R20" s="34">
        <f t="shared" si="4"/>
        <v>1204.8</v>
      </c>
      <c r="S20" s="34">
        <f t="shared" si="4"/>
        <v>1204.8</v>
      </c>
      <c r="T20" s="34">
        <f t="shared" si="4"/>
        <v>1204.8</v>
      </c>
      <c r="U20" s="34">
        <f t="shared" si="4"/>
        <v>1204.8</v>
      </c>
      <c r="V20" s="34">
        <f t="shared" si="4"/>
        <v>1204.8</v>
      </c>
      <c r="W20" s="34">
        <f t="shared" si="4"/>
        <v>1204.8</v>
      </c>
      <c r="X20" s="64">
        <f t="shared" si="4"/>
        <v>1147.63638</v>
      </c>
      <c r="Y20" s="59">
        <f t="shared" si="1"/>
        <v>143454.5475</v>
      </c>
    </row>
    <row r="21" spans="1:25" ht="47.25" customHeight="1" outlineLevel="5" thickBot="1">
      <c r="A21" s="8" t="s">
        <v>26</v>
      </c>
      <c r="B21" s="19">
        <v>951</v>
      </c>
      <c r="C21" s="9" t="s">
        <v>18</v>
      </c>
      <c r="D21" s="9" t="s">
        <v>6</v>
      </c>
      <c r="E21" s="9" t="s">
        <v>5</v>
      </c>
      <c r="F21" s="9"/>
      <c r="G21" s="10">
        <f>G22</f>
        <v>3255.73</v>
      </c>
      <c r="H21" s="26">
        <v>1204.8</v>
      </c>
      <c r="I21" s="7">
        <v>1204.8</v>
      </c>
      <c r="J21" s="7">
        <v>1204.8</v>
      </c>
      <c r="K21" s="7">
        <v>1204.8</v>
      </c>
      <c r="L21" s="7">
        <v>1204.8</v>
      </c>
      <c r="M21" s="7">
        <v>1204.8</v>
      </c>
      <c r="N21" s="7">
        <v>1204.8</v>
      </c>
      <c r="O21" s="7">
        <v>1204.8</v>
      </c>
      <c r="P21" s="7">
        <v>1204.8</v>
      </c>
      <c r="Q21" s="7">
        <v>1204.8</v>
      </c>
      <c r="R21" s="7">
        <v>1204.8</v>
      </c>
      <c r="S21" s="7">
        <v>1204.8</v>
      </c>
      <c r="T21" s="7">
        <v>1204.8</v>
      </c>
      <c r="U21" s="7">
        <v>1204.8</v>
      </c>
      <c r="V21" s="7">
        <v>1204.8</v>
      </c>
      <c r="W21" s="44">
        <v>1204.8</v>
      </c>
      <c r="X21" s="65">
        <v>1147.63638</v>
      </c>
      <c r="Y21" s="59">
        <f t="shared" si="1"/>
        <v>35.24974061116861</v>
      </c>
    </row>
    <row r="22" spans="1:25" ht="32.25" outlineLevel="5" thickBot="1">
      <c r="A22" s="114" t="s">
        <v>158</v>
      </c>
      <c r="B22" s="19">
        <v>951</v>
      </c>
      <c r="C22" s="11" t="s">
        <v>18</v>
      </c>
      <c r="D22" s="11" t="s">
        <v>159</v>
      </c>
      <c r="E22" s="11" t="s">
        <v>5</v>
      </c>
      <c r="F22" s="11"/>
      <c r="G22" s="12">
        <f>G23</f>
        <v>3255.73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</row>
    <row r="23" spans="1:25" ht="32.25" outlineLevel="5" thickBot="1">
      <c r="A23" s="114" t="s">
        <v>160</v>
      </c>
      <c r="B23" s="19">
        <v>951</v>
      </c>
      <c r="C23" s="11" t="s">
        <v>18</v>
      </c>
      <c r="D23" s="11" t="s">
        <v>161</v>
      </c>
      <c r="E23" s="11" t="s">
        <v>5</v>
      </c>
      <c r="F23" s="11"/>
      <c r="G23" s="12">
        <f>G24+G34+G38</f>
        <v>3255.73</v>
      </c>
      <c r="H23" s="5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75"/>
      <c r="Y23" s="59"/>
    </row>
    <row r="24" spans="1:25" ht="49.5" customHeight="1" outlineLevel="6" thickBot="1">
      <c r="A24" s="115" t="s">
        <v>324</v>
      </c>
      <c r="B24" s="132">
        <v>951</v>
      </c>
      <c r="C24" s="93" t="s">
        <v>18</v>
      </c>
      <c r="D24" s="93" t="s">
        <v>164</v>
      </c>
      <c r="E24" s="93" t="s">
        <v>5</v>
      </c>
      <c r="F24" s="93"/>
      <c r="G24" s="16">
        <f>G25+G28+G31</f>
        <v>1893.29</v>
      </c>
      <c r="H24" s="31">
        <f aca="true" t="shared" si="5" ref="H24:X24">H25</f>
        <v>3842.2</v>
      </c>
      <c r="I24" s="31">
        <f t="shared" si="5"/>
        <v>3842.2</v>
      </c>
      <c r="J24" s="31">
        <f t="shared" si="5"/>
        <v>3842.2</v>
      </c>
      <c r="K24" s="31">
        <f t="shared" si="5"/>
        <v>3842.2</v>
      </c>
      <c r="L24" s="31">
        <f t="shared" si="5"/>
        <v>3842.2</v>
      </c>
      <c r="M24" s="31">
        <f t="shared" si="5"/>
        <v>3842.2</v>
      </c>
      <c r="N24" s="31">
        <f t="shared" si="5"/>
        <v>3842.2</v>
      </c>
      <c r="O24" s="31">
        <f t="shared" si="5"/>
        <v>3842.2</v>
      </c>
      <c r="P24" s="31">
        <f t="shared" si="5"/>
        <v>3842.2</v>
      </c>
      <c r="Q24" s="31">
        <f t="shared" si="5"/>
        <v>3842.2</v>
      </c>
      <c r="R24" s="31">
        <f t="shared" si="5"/>
        <v>3842.2</v>
      </c>
      <c r="S24" s="31">
        <f t="shared" si="5"/>
        <v>3842.2</v>
      </c>
      <c r="T24" s="31">
        <f t="shared" si="5"/>
        <v>3842.2</v>
      </c>
      <c r="U24" s="31">
        <f t="shared" si="5"/>
        <v>3842.2</v>
      </c>
      <c r="V24" s="31">
        <f t="shared" si="5"/>
        <v>3842.2</v>
      </c>
      <c r="W24" s="31">
        <f t="shared" si="5"/>
        <v>3842.2</v>
      </c>
      <c r="X24" s="66">
        <f t="shared" si="5"/>
        <v>2875.5162</v>
      </c>
      <c r="Y24" s="59">
        <f>X24/G24*100</f>
        <v>151.87933174526881</v>
      </c>
    </row>
    <row r="25" spans="1:25" ht="33" customHeight="1" outlineLevel="6" thickBot="1">
      <c r="A25" s="5" t="s">
        <v>98</v>
      </c>
      <c r="B25" s="21">
        <v>951</v>
      </c>
      <c r="C25" s="6" t="s">
        <v>18</v>
      </c>
      <c r="D25" s="6" t="s">
        <v>164</v>
      </c>
      <c r="E25" s="6" t="s">
        <v>95</v>
      </c>
      <c r="F25" s="6"/>
      <c r="G25" s="7">
        <f>G26+G27</f>
        <v>1818.29</v>
      </c>
      <c r="H25" s="32">
        <f aca="true" t="shared" si="6" ref="H25:X25">H26+H36+H40</f>
        <v>3842.2</v>
      </c>
      <c r="I25" s="32">
        <f t="shared" si="6"/>
        <v>3842.2</v>
      </c>
      <c r="J25" s="32">
        <f t="shared" si="6"/>
        <v>3842.2</v>
      </c>
      <c r="K25" s="32">
        <f t="shared" si="6"/>
        <v>3842.2</v>
      </c>
      <c r="L25" s="32">
        <f t="shared" si="6"/>
        <v>3842.2</v>
      </c>
      <c r="M25" s="32">
        <f t="shared" si="6"/>
        <v>3842.2</v>
      </c>
      <c r="N25" s="32">
        <f t="shared" si="6"/>
        <v>3842.2</v>
      </c>
      <c r="O25" s="32">
        <f t="shared" si="6"/>
        <v>3842.2</v>
      </c>
      <c r="P25" s="32">
        <f t="shared" si="6"/>
        <v>3842.2</v>
      </c>
      <c r="Q25" s="32">
        <f t="shared" si="6"/>
        <v>3842.2</v>
      </c>
      <c r="R25" s="32">
        <f t="shared" si="6"/>
        <v>3842.2</v>
      </c>
      <c r="S25" s="32">
        <f t="shared" si="6"/>
        <v>3842.2</v>
      </c>
      <c r="T25" s="32">
        <f t="shared" si="6"/>
        <v>3842.2</v>
      </c>
      <c r="U25" s="32">
        <f t="shared" si="6"/>
        <v>3842.2</v>
      </c>
      <c r="V25" s="32">
        <f t="shared" si="6"/>
        <v>3842.2</v>
      </c>
      <c r="W25" s="32">
        <f t="shared" si="6"/>
        <v>3842.2</v>
      </c>
      <c r="X25" s="67">
        <f t="shared" si="6"/>
        <v>2875.5162</v>
      </c>
      <c r="Y25" s="59">
        <f>X25/G25*100</f>
        <v>158.14398143310473</v>
      </c>
    </row>
    <row r="26" spans="1:25" ht="16.5" outlineLevel="6" thickBot="1">
      <c r="A26" s="90" t="s">
        <v>99</v>
      </c>
      <c r="B26" s="94">
        <v>951</v>
      </c>
      <c r="C26" s="95" t="s">
        <v>18</v>
      </c>
      <c r="D26" s="95" t="s">
        <v>164</v>
      </c>
      <c r="E26" s="95" t="s">
        <v>96</v>
      </c>
      <c r="F26" s="95"/>
      <c r="G26" s="100">
        <v>1813.29</v>
      </c>
      <c r="H26" s="34">
        <f aca="true" t="shared" si="7" ref="H26:X26">H27</f>
        <v>2414.5</v>
      </c>
      <c r="I26" s="34">
        <f t="shared" si="7"/>
        <v>2414.5</v>
      </c>
      <c r="J26" s="34">
        <f t="shared" si="7"/>
        <v>2414.5</v>
      </c>
      <c r="K26" s="34">
        <f t="shared" si="7"/>
        <v>2414.5</v>
      </c>
      <c r="L26" s="34">
        <f t="shared" si="7"/>
        <v>2414.5</v>
      </c>
      <c r="M26" s="34">
        <f t="shared" si="7"/>
        <v>2414.5</v>
      </c>
      <c r="N26" s="34">
        <f t="shared" si="7"/>
        <v>2414.5</v>
      </c>
      <c r="O26" s="34">
        <f t="shared" si="7"/>
        <v>2414.5</v>
      </c>
      <c r="P26" s="34">
        <f t="shared" si="7"/>
        <v>2414.5</v>
      </c>
      <c r="Q26" s="34">
        <f t="shared" si="7"/>
        <v>2414.5</v>
      </c>
      <c r="R26" s="34">
        <f t="shared" si="7"/>
        <v>2414.5</v>
      </c>
      <c r="S26" s="34">
        <f t="shared" si="7"/>
        <v>2414.5</v>
      </c>
      <c r="T26" s="34">
        <f t="shared" si="7"/>
        <v>2414.5</v>
      </c>
      <c r="U26" s="34">
        <f t="shared" si="7"/>
        <v>2414.5</v>
      </c>
      <c r="V26" s="34">
        <f t="shared" si="7"/>
        <v>2414.5</v>
      </c>
      <c r="W26" s="34">
        <f t="shared" si="7"/>
        <v>2414.5</v>
      </c>
      <c r="X26" s="64">
        <f t="shared" si="7"/>
        <v>1860.127</v>
      </c>
      <c r="Y26" s="59">
        <f>X26/G26*100</f>
        <v>102.58298451985067</v>
      </c>
    </row>
    <row r="27" spans="1:25" ht="32.25" outlineLevel="6" thickBot="1">
      <c r="A27" s="90" t="s">
        <v>100</v>
      </c>
      <c r="B27" s="94">
        <v>951</v>
      </c>
      <c r="C27" s="95" t="s">
        <v>18</v>
      </c>
      <c r="D27" s="95" t="s">
        <v>164</v>
      </c>
      <c r="E27" s="95" t="s">
        <v>97</v>
      </c>
      <c r="F27" s="95"/>
      <c r="G27" s="100">
        <v>5</v>
      </c>
      <c r="H27" s="26">
        <v>2414.5</v>
      </c>
      <c r="I27" s="7">
        <v>2414.5</v>
      </c>
      <c r="J27" s="7">
        <v>2414.5</v>
      </c>
      <c r="K27" s="7">
        <v>2414.5</v>
      </c>
      <c r="L27" s="7">
        <v>2414.5</v>
      </c>
      <c r="M27" s="7">
        <v>2414.5</v>
      </c>
      <c r="N27" s="7">
        <v>2414.5</v>
      </c>
      <c r="O27" s="7">
        <v>2414.5</v>
      </c>
      <c r="P27" s="7">
        <v>2414.5</v>
      </c>
      <c r="Q27" s="7">
        <v>2414.5</v>
      </c>
      <c r="R27" s="7">
        <v>2414.5</v>
      </c>
      <c r="S27" s="7">
        <v>2414.5</v>
      </c>
      <c r="T27" s="7">
        <v>2414.5</v>
      </c>
      <c r="U27" s="7">
        <v>2414.5</v>
      </c>
      <c r="V27" s="7">
        <v>2414.5</v>
      </c>
      <c r="W27" s="44">
        <v>2414.5</v>
      </c>
      <c r="X27" s="65">
        <v>1860.127</v>
      </c>
      <c r="Y27" s="59">
        <f>X27/G27*100</f>
        <v>37202.54</v>
      </c>
    </row>
    <row r="28" spans="1:25" ht="32.25" outlineLevel="6" thickBot="1">
      <c r="A28" s="5" t="s">
        <v>107</v>
      </c>
      <c r="B28" s="21">
        <v>951</v>
      </c>
      <c r="C28" s="6" t="s">
        <v>18</v>
      </c>
      <c r="D28" s="6" t="s">
        <v>164</v>
      </c>
      <c r="E28" s="6" t="s">
        <v>101</v>
      </c>
      <c r="F28" s="6"/>
      <c r="G28" s="7">
        <f>G29+G30</f>
        <v>70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</row>
    <row r="29" spans="1:25" ht="32.25" outlineLevel="6" thickBot="1">
      <c r="A29" s="90" t="s">
        <v>108</v>
      </c>
      <c r="B29" s="94">
        <v>951</v>
      </c>
      <c r="C29" s="95" t="s">
        <v>18</v>
      </c>
      <c r="D29" s="95" t="s">
        <v>164</v>
      </c>
      <c r="E29" s="95" t="s">
        <v>102</v>
      </c>
      <c r="F29" s="95"/>
      <c r="G29" s="100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</row>
    <row r="30" spans="1:25" ht="32.25" outlineLevel="6" thickBot="1">
      <c r="A30" s="90" t="s">
        <v>109</v>
      </c>
      <c r="B30" s="94">
        <v>951</v>
      </c>
      <c r="C30" s="95" t="s">
        <v>18</v>
      </c>
      <c r="D30" s="95" t="s">
        <v>164</v>
      </c>
      <c r="E30" s="95" t="s">
        <v>103</v>
      </c>
      <c r="F30" s="95"/>
      <c r="G30" s="100">
        <v>70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16.5" outlineLevel="6" thickBot="1">
      <c r="A31" s="5" t="s">
        <v>110</v>
      </c>
      <c r="B31" s="21">
        <v>951</v>
      </c>
      <c r="C31" s="6" t="s">
        <v>18</v>
      </c>
      <c r="D31" s="6" t="s">
        <v>164</v>
      </c>
      <c r="E31" s="6" t="s">
        <v>104</v>
      </c>
      <c r="F31" s="6"/>
      <c r="G31" s="7">
        <f>G32+G33</f>
        <v>5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111</v>
      </c>
      <c r="B32" s="94">
        <v>951</v>
      </c>
      <c r="C32" s="95" t="s">
        <v>18</v>
      </c>
      <c r="D32" s="95" t="s">
        <v>164</v>
      </c>
      <c r="E32" s="95" t="s">
        <v>105</v>
      </c>
      <c r="F32" s="95"/>
      <c r="G32" s="100">
        <v>2.4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90" t="s">
        <v>112</v>
      </c>
      <c r="B33" s="94">
        <v>951</v>
      </c>
      <c r="C33" s="95" t="s">
        <v>18</v>
      </c>
      <c r="D33" s="95" t="s">
        <v>164</v>
      </c>
      <c r="E33" s="95" t="s">
        <v>106</v>
      </c>
      <c r="F33" s="95"/>
      <c r="G33" s="100">
        <v>2.6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2.25" outlineLevel="6" thickBot="1">
      <c r="A34" s="96" t="s">
        <v>165</v>
      </c>
      <c r="B34" s="92">
        <v>951</v>
      </c>
      <c r="C34" s="93" t="s">
        <v>18</v>
      </c>
      <c r="D34" s="93" t="s">
        <v>166</v>
      </c>
      <c r="E34" s="93" t="s">
        <v>5</v>
      </c>
      <c r="F34" s="93"/>
      <c r="G34" s="16">
        <f>G35</f>
        <v>1170.44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5" t="s">
        <v>98</v>
      </c>
      <c r="B35" s="21">
        <v>951</v>
      </c>
      <c r="C35" s="6" t="s">
        <v>18</v>
      </c>
      <c r="D35" s="6" t="s">
        <v>166</v>
      </c>
      <c r="E35" s="6" t="s">
        <v>95</v>
      </c>
      <c r="F35" s="6"/>
      <c r="G35" s="7">
        <f>G36+G37</f>
        <v>1170.44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8" customHeight="1" outlineLevel="6" thickBot="1">
      <c r="A36" s="90" t="s">
        <v>99</v>
      </c>
      <c r="B36" s="94">
        <v>951</v>
      </c>
      <c r="C36" s="95" t="s">
        <v>18</v>
      </c>
      <c r="D36" s="95" t="s">
        <v>166</v>
      </c>
      <c r="E36" s="95" t="s">
        <v>96</v>
      </c>
      <c r="F36" s="95"/>
      <c r="G36" s="100">
        <v>1166.44</v>
      </c>
      <c r="H36" s="34">
        <f aca="true" t="shared" si="8" ref="H36:X36">H37</f>
        <v>1331.7</v>
      </c>
      <c r="I36" s="34">
        <f t="shared" si="8"/>
        <v>1331.7</v>
      </c>
      <c r="J36" s="34">
        <f t="shared" si="8"/>
        <v>1331.7</v>
      </c>
      <c r="K36" s="34">
        <f t="shared" si="8"/>
        <v>1331.7</v>
      </c>
      <c r="L36" s="34">
        <f t="shared" si="8"/>
        <v>1331.7</v>
      </c>
      <c r="M36" s="34">
        <f t="shared" si="8"/>
        <v>1331.7</v>
      </c>
      <c r="N36" s="34">
        <f t="shared" si="8"/>
        <v>1331.7</v>
      </c>
      <c r="O36" s="34">
        <f t="shared" si="8"/>
        <v>1331.7</v>
      </c>
      <c r="P36" s="34">
        <f t="shared" si="8"/>
        <v>1331.7</v>
      </c>
      <c r="Q36" s="34">
        <f t="shared" si="8"/>
        <v>1331.7</v>
      </c>
      <c r="R36" s="34">
        <f t="shared" si="8"/>
        <v>1331.7</v>
      </c>
      <c r="S36" s="34">
        <f t="shared" si="8"/>
        <v>1331.7</v>
      </c>
      <c r="T36" s="34">
        <f t="shared" si="8"/>
        <v>1331.7</v>
      </c>
      <c r="U36" s="34">
        <f t="shared" si="8"/>
        <v>1331.7</v>
      </c>
      <c r="V36" s="34">
        <f t="shared" si="8"/>
        <v>1331.7</v>
      </c>
      <c r="W36" s="34">
        <f t="shared" si="8"/>
        <v>1331.7</v>
      </c>
      <c r="X36" s="68">
        <f t="shared" si="8"/>
        <v>874.3892</v>
      </c>
      <c r="Y36" s="59">
        <f>X36/G36*100</f>
        <v>74.96220980076129</v>
      </c>
    </row>
    <row r="37" spans="1:25" ht="32.25" outlineLevel="6" thickBot="1">
      <c r="A37" s="90" t="s">
        <v>100</v>
      </c>
      <c r="B37" s="94">
        <v>951</v>
      </c>
      <c r="C37" s="95" t="s">
        <v>18</v>
      </c>
      <c r="D37" s="95" t="s">
        <v>166</v>
      </c>
      <c r="E37" s="95" t="s">
        <v>97</v>
      </c>
      <c r="F37" s="95"/>
      <c r="G37" s="100">
        <v>4</v>
      </c>
      <c r="H37" s="26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  <c r="W37" s="44">
        <v>1331.7</v>
      </c>
      <c r="X37" s="65">
        <v>874.3892</v>
      </c>
      <c r="Y37" s="59">
        <f>X37/G37*100</f>
        <v>21859.73</v>
      </c>
    </row>
    <row r="38" spans="1:25" ht="18" customHeight="1" outlineLevel="6" thickBot="1">
      <c r="A38" s="96" t="s">
        <v>325</v>
      </c>
      <c r="B38" s="92">
        <v>951</v>
      </c>
      <c r="C38" s="93" t="s">
        <v>18</v>
      </c>
      <c r="D38" s="93" t="s">
        <v>167</v>
      </c>
      <c r="E38" s="93" t="s">
        <v>5</v>
      </c>
      <c r="F38" s="93"/>
      <c r="G38" s="16">
        <f>G39</f>
        <v>192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32.25" outlineLevel="6" thickBot="1">
      <c r="A39" s="5" t="s">
        <v>115</v>
      </c>
      <c r="B39" s="21">
        <v>951</v>
      </c>
      <c r="C39" s="6" t="s">
        <v>18</v>
      </c>
      <c r="D39" s="6" t="s">
        <v>167</v>
      </c>
      <c r="E39" s="6" t="s">
        <v>113</v>
      </c>
      <c r="F39" s="6"/>
      <c r="G39" s="7">
        <f>G40</f>
        <v>192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</row>
    <row r="40" spans="1:25" ht="31.5" customHeight="1" outlineLevel="6" thickBot="1">
      <c r="A40" s="90" t="s">
        <v>116</v>
      </c>
      <c r="B40" s="94">
        <v>951</v>
      </c>
      <c r="C40" s="95" t="s">
        <v>18</v>
      </c>
      <c r="D40" s="95" t="s">
        <v>167</v>
      </c>
      <c r="E40" s="95" t="s">
        <v>114</v>
      </c>
      <c r="F40" s="95"/>
      <c r="G40" s="100">
        <v>192</v>
      </c>
      <c r="H40" s="34">
        <f aca="true" t="shared" si="9" ref="H40:X40">H41</f>
        <v>96</v>
      </c>
      <c r="I40" s="34">
        <f t="shared" si="9"/>
        <v>96</v>
      </c>
      <c r="J40" s="34">
        <f t="shared" si="9"/>
        <v>96</v>
      </c>
      <c r="K40" s="34">
        <f t="shared" si="9"/>
        <v>96</v>
      </c>
      <c r="L40" s="34">
        <f t="shared" si="9"/>
        <v>96</v>
      </c>
      <c r="M40" s="34">
        <f t="shared" si="9"/>
        <v>96</v>
      </c>
      <c r="N40" s="34">
        <f t="shared" si="9"/>
        <v>96</v>
      </c>
      <c r="O40" s="34">
        <f t="shared" si="9"/>
        <v>96</v>
      </c>
      <c r="P40" s="34">
        <f t="shared" si="9"/>
        <v>96</v>
      </c>
      <c r="Q40" s="34">
        <f t="shared" si="9"/>
        <v>96</v>
      </c>
      <c r="R40" s="34">
        <f t="shared" si="9"/>
        <v>96</v>
      </c>
      <c r="S40" s="34">
        <f t="shared" si="9"/>
        <v>96</v>
      </c>
      <c r="T40" s="34">
        <f t="shared" si="9"/>
        <v>96</v>
      </c>
      <c r="U40" s="34">
        <f t="shared" si="9"/>
        <v>96</v>
      </c>
      <c r="V40" s="34">
        <f t="shared" si="9"/>
        <v>96</v>
      </c>
      <c r="W40" s="34">
        <f t="shared" si="9"/>
        <v>96</v>
      </c>
      <c r="X40" s="64">
        <f t="shared" si="9"/>
        <v>141</v>
      </c>
      <c r="Y40" s="59">
        <f>X40/G40*100</f>
        <v>73.4375</v>
      </c>
    </row>
    <row r="41" spans="1:25" ht="51" customHeight="1" outlineLevel="6" thickBot="1">
      <c r="A41" s="8" t="s">
        <v>27</v>
      </c>
      <c r="B41" s="19">
        <v>951</v>
      </c>
      <c r="C41" s="9" t="s">
        <v>8</v>
      </c>
      <c r="D41" s="9" t="s">
        <v>6</v>
      </c>
      <c r="E41" s="9" t="s">
        <v>5</v>
      </c>
      <c r="F41" s="9"/>
      <c r="G41" s="10">
        <f>G42</f>
        <v>6159.42</v>
      </c>
      <c r="H41" s="26">
        <v>96</v>
      </c>
      <c r="I41" s="7">
        <v>96</v>
      </c>
      <c r="J41" s="7">
        <v>96</v>
      </c>
      <c r="K41" s="7">
        <v>96</v>
      </c>
      <c r="L41" s="7">
        <v>96</v>
      </c>
      <c r="M41" s="7">
        <v>96</v>
      </c>
      <c r="N41" s="7">
        <v>96</v>
      </c>
      <c r="O41" s="7">
        <v>96</v>
      </c>
      <c r="P41" s="7">
        <v>96</v>
      </c>
      <c r="Q41" s="7">
        <v>96</v>
      </c>
      <c r="R41" s="7">
        <v>96</v>
      </c>
      <c r="S41" s="7">
        <v>96</v>
      </c>
      <c r="T41" s="7">
        <v>96</v>
      </c>
      <c r="U41" s="7">
        <v>96</v>
      </c>
      <c r="V41" s="7">
        <v>96</v>
      </c>
      <c r="W41" s="44">
        <v>96</v>
      </c>
      <c r="X41" s="65">
        <v>141</v>
      </c>
      <c r="Y41" s="59">
        <f>X41/G41*100</f>
        <v>2.2891765783141915</v>
      </c>
    </row>
    <row r="42" spans="1:25" ht="32.25" outlineLevel="6" thickBot="1">
      <c r="A42" s="114" t="s">
        <v>158</v>
      </c>
      <c r="B42" s="19">
        <v>951</v>
      </c>
      <c r="C42" s="11" t="s">
        <v>8</v>
      </c>
      <c r="D42" s="11" t="s">
        <v>159</v>
      </c>
      <c r="E42" s="11" t="s">
        <v>5</v>
      </c>
      <c r="F42" s="11"/>
      <c r="G42" s="12">
        <f>G43</f>
        <v>6159.42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4.5" customHeight="1" outlineLevel="3" thickBot="1">
      <c r="A43" s="114" t="s">
        <v>160</v>
      </c>
      <c r="B43" s="19">
        <v>951</v>
      </c>
      <c r="C43" s="11" t="s">
        <v>8</v>
      </c>
      <c r="D43" s="11" t="s">
        <v>161</v>
      </c>
      <c r="E43" s="11" t="s">
        <v>5</v>
      </c>
      <c r="F43" s="11"/>
      <c r="G43" s="12">
        <f>G44</f>
        <v>6159.42</v>
      </c>
      <c r="H43" s="31">
        <f aca="true" t="shared" si="10" ref="H43:X45">H44</f>
        <v>8918.7</v>
      </c>
      <c r="I43" s="31">
        <f t="shared" si="10"/>
        <v>8918.7</v>
      </c>
      <c r="J43" s="31">
        <f t="shared" si="10"/>
        <v>8918.7</v>
      </c>
      <c r="K43" s="31">
        <f t="shared" si="10"/>
        <v>8918.7</v>
      </c>
      <c r="L43" s="31">
        <f t="shared" si="10"/>
        <v>8918.7</v>
      </c>
      <c r="M43" s="31">
        <f t="shared" si="10"/>
        <v>8918.7</v>
      </c>
      <c r="N43" s="31">
        <f t="shared" si="10"/>
        <v>8918.7</v>
      </c>
      <c r="O43" s="31">
        <f t="shared" si="10"/>
        <v>8918.7</v>
      </c>
      <c r="P43" s="31">
        <f t="shared" si="10"/>
        <v>8918.7</v>
      </c>
      <c r="Q43" s="31">
        <f t="shared" si="10"/>
        <v>8918.7</v>
      </c>
      <c r="R43" s="31">
        <f t="shared" si="10"/>
        <v>8918.7</v>
      </c>
      <c r="S43" s="31">
        <f t="shared" si="10"/>
        <v>8918.7</v>
      </c>
      <c r="T43" s="31">
        <f t="shared" si="10"/>
        <v>8918.7</v>
      </c>
      <c r="U43" s="31">
        <f t="shared" si="10"/>
        <v>8918.7</v>
      </c>
      <c r="V43" s="31">
        <f t="shared" si="10"/>
        <v>8918.7</v>
      </c>
      <c r="W43" s="31">
        <f t="shared" si="10"/>
        <v>8918.7</v>
      </c>
      <c r="X43" s="66">
        <f t="shared" si="10"/>
        <v>5600.44265</v>
      </c>
      <c r="Y43" s="59">
        <f>X43/G43*100</f>
        <v>90.9248378905806</v>
      </c>
    </row>
    <row r="44" spans="1:25" ht="49.5" customHeight="1" outlineLevel="3" thickBot="1">
      <c r="A44" s="115" t="s">
        <v>324</v>
      </c>
      <c r="B44" s="92">
        <v>951</v>
      </c>
      <c r="C44" s="93" t="s">
        <v>8</v>
      </c>
      <c r="D44" s="93" t="s">
        <v>164</v>
      </c>
      <c r="E44" s="93" t="s">
        <v>5</v>
      </c>
      <c r="F44" s="93"/>
      <c r="G44" s="16">
        <f>G45+G48+G51</f>
        <v>6159.42</v>
      </c>
      <c r="H44" s="32">
        <f t="shared" si="10"/>
        <v>8918.7</v>
      </c>
      <c r="I44" s="32">
        <f t="shared" si="10"/>
        <v>8918.7</v>
      </c>
      <c r="J44" s="32">
        <f t="shared" si="10"/>
        <v>8918.7</v>
      </c>
      <c r="K44" s="32">
        <f t="shared" si="10"/>
        <v>8918.7</v>
      </c>
      <c r="L44" s="32">
        <f t="shared" si="10"/>
        <v>8918.7</v>
      </c>
      <c r="M44" s="32">
        <f t="shared" si="10"/>
        <v>8918.7</v>
      </c>
      <c r="N44" s="32">
        <f t="shared" si="10"/>
        <v>8918.7</v>
      </c>
      <c r="O44" s="32">
        <f t="shared" si="10"/>
        <v>8918.7</v>
      </c>
      <c r="P44" s="32">
        <f t="shared" si="10"/>
        <v>8918.7</v>
      </c>
      <c r="Q44" s="32">
        <f t="shared" si="10"/>
        <v>8918.7</v>
      </c>
      <c r="R44" s="32">
        <f t="shared" si="10"/>
        <v>8918.7</v>
      </c>
      <c r="S44" s="32">
        <f t="shared" si="10"/>
        <v>8918.7</v>
      </c>
      <c r="T44" s="32">
        <f t="shared" si="10"/>
        <v>8918.7</v>
      </c>
      <c r="U44" s="32">
        <f t="shared" si="10"/>
        <v>8918.7</v>
      </c>
      <c r="V44" s="32">
        <f t="shared" si="10"/>
        <v>8918.7</v>
      </c>
      <c r="W44" s="32">
        <f t="shared" si="10"/>
        <v>8918.7</v>
      </c>
      <c r="X44" s="67">
        <f t="shared" si="10"/>
        <v>5600.44265</v>
      </c>
      <c r="Y44" s="59">
        <f>X44/G44*100</f>
        <v>90.9248378905806</v>
      </c>
    </row>
    <row r="45" spans="1:25" ht="32.25" outlineLevel="4" thickBot="1">
      <c r="A45" s="5" t="s">
        <v>98</v>
      </c>
      <c r="B45" s="21">
        <v>951</v>
      </c>
      <c r="C45" s="6" t="s">
        <v>8</v>
      </c>
      <c r="D45" s="6" t="s">
        <v>164</v>
      </c>
      <c r="E45" s="6" t="s">
        <v>95</v>
      </c>
      <c r="F45" s="6"/>
      <c r="G45" s="7">
        <f>G46+G47</f>
        <v>6040.2</v>
      </c>
      <c r="H45" s="34">
        <f t="shared" si="10"/>
        <v>8918.7</v>
      </c>
      <c r="I45" s="34">
        <f t="shared" si="10"/>
        <v>8918.7</v>
      </c>
      <c r="J45" s="34">
        <f t="shared" si="10"/>
        <v>8918.7</v>
      </c>
      <c r="K45" s="34">
        <f t="shared" si="10"/>
        <v>8918.7</v>
      </c>
      <c r="L45" s="34">
        <f t="shared" si="10"/>
        <v>8918.7</v>
      </c>
      <c r="M45" s="34">
        <f t="shared" si="10"/>
        <v>8918.7</v>
      </c>
      <c r="N45" s="34">
        <f t="shared" si="10"/>
        <v>8918.7</v>
      </c>
      <c r="O45" s="34">
        <f t="shared" si="10"/>
        <v>8918.7</v>
      </c>
      <c r="P45" s="34">
        <f t="shared" si="10"/>
        <v>8918.7</v>
      </c>
      <c r="Q45" s="34">
        <f t="shared" si="10"/>
        <v>8918.7</v>
      </c>
      <c r="R45" s="34">
        <f t="shared" si="10"/>
        <v>8918.7</v>
      </c>
      <c r="S45" s="34">
        <f t="shared" si="10"/>
        <v>8918.7</v>
      </c>
      <c r="T45" s="34">
        <f t="shared" si="10"/>
        <v>8918.7</v>
      </c>
      <c r="U45" s="34">
        <f t="shared" si="10"/>
        <v>8918.7</v>
      </c>
      <c r="V45" s="34">
        <f t="shared" si="10"/>
        <v>8918.7</v>
      </c>
      <c r="W45" s="34">
        <f t="shared" si="10"/>
        <v>8918.7</v>
      </c>
      <c r="X45" s="64">
        <f t="shared" si="10"/>
        <v>5600.44265</v>
      </c>
      <c r="Y45" s="59">
        <f>X45/G45*100</f>
        <v>92.71949024866727</v>
      </c>
    </row>
    <row r="46" spans="1:25" ht="16.5" outlineLevel="5" thickBot="1">
      <c r="A46" s="90" t="s">
        <v>99</v>
      </c>
      <c r="B46" s="94">
        <v>951</v>
      </c>
      <c r="C46" s="95" t="s">
        <v>8</v>
      </c>
      <c r="D46" s="95" t="s">
        <v>164</v>
      </c>
      <c r="E46" s="95" t="s">
        <v>96</v>
      </c>
      <c r="F46" s="95"/>
      <c r="G46" s="100">
        <v>6040.2</v>
      </c>
      <c r="H46" s="26">
        <v>8918.7</v>
      </c>
      <c r="I46" s="7">
        <v>8918.7</v>
      </c>
      <c r="J46" s="7">
        <v>8918.7</v>
      </c>
      <c r="K46" s="7">
        <v>8918.7</v>
      </c>
      <c r="L46" s="7">
        <v>8918.7</v>
      </c>
      <c r="M46" s="7">
        <v>8918.7</v>
      </c>
      <c r="N46" s="7">
        <v>8918.7</v>
      </c>
      <c r="O46" s="7">
        <v>8918.7</v>
      </c>
      <c r="P46" s="7">
        <v>8918.7</v>
      </c>
      <c r="Q46" s="7">
        <v>8918.7</v>
      </c>
      <c r="R46" s="7">
        <v>8918.7</v>
      </c>
      <c r="S46" s="7">
        <v>8918.7</v>
      </c>
      <c r="T46" s="7">
        <v>8918.7</v>
      </c>
      <c r="U46" s="7">
        <v>8918.7</v>
      </c>
      <c r="V46" s="7">
        <v>8918.7</v>
      </c>
      <c r="W46" s="44">
        <v>8918.7</v>
      </c>
      <c r="X46" s="65">
        <v>5600.44265</v>
      </c>
      <c r="Y46" s="59">
        <f>X46/G46*100</f>
        <v>92.71949024866727</v>
      </c>
    </row>
    <row r="47" spans="1:25" ht="32.25" outlineLevel="5" thickBot="1">
      <c r="A47" s="90" t="s">
        <v>100</v>
      </c>
      <c r="B47" s="94">
        <v>951</v>
      </c>
      <c r="C47" s="95" t="s">
        <v>8</v>
      </c>
      <c r="D47" s="95" t="s">
        <v>164</v>
      </c>
      <c r="E47" s="95" t="s">
        <v>97</v>
      </c>
      <c r="F47" s="95"/>
      <c r="G47" s="100">
        <v>0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75"/>
      <c r="Y47" s="59"/>
    </row>
    <row r="48" spans="1:25" ht="32.25" outlineLevel="5" thickBot="1">
      <c r="A48" s="5" t="s">
        <v>107</v>
      </c>
      <c r="B48" s="21">
        <v>951</v>
      </c>
      <c r="C48" s="6" t="s">
        <v>8</v>
      </c>
      <c r="D48" s="6" t="s">
        <v>164</v>
      </c>
      <c r="E48" s="6" t="s">
        <v>101</v>
      </c>
      <c r="F48" s="6"/>
      <c r="G48" s="7">
        <f>G49+G50</f>
        <v>94.2</v>
      </c>
      <c r="H48" s="5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75"/>
      <c r="Y48" s="59"/>
    </row>
    <row r="49" spans="1:25" ht="32.25" outlineLevel="5" thickBot="1">
      <c r="A49" s="90" t="s">
        <v>108</v>
      </c>
      <c r="B49" s="94">
        <v>951</v>
      </c>
      <c r="C49" s="95" t="s">
        <v>8</v>
      </c>
      <c r="D49" s="95" t="s">
        <v>164</v>
      </c>
      <c r="E49" s="95" t="s">
        <v>102</v>
      </c>
      <c r="F49" s="95"/>
      <c r="G49" s="100">
        <v>0</v>
      </c>
      <c r="H49" s="5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75"/>
      <c r="Y49" s="59"/>
    </row>
    <row r="50" spans="1:25" ht="32.25" outlineLevel="5" thickBot="1">
      <c r="A50" s="90" t="s">
        <v>109</v>
      </c>
      <c r="B50" s="94">
        <v>951</v>
      </c>
      <c r="C50" s="95" t="s">
        <v>8</v>
      </c>
      <c r="D50" s="95" t="s">
        <v>164</v>
      </c>
      <c r="E50" s="95" t="s">
        <v>103</v>
      </c>
      <c r="F50" s="95"/>
      <c r="G50" s="100">
        <v>94.2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16.5" outlineLevel="5" thickBot="1">
      <c r="A51" s="5" t="s">
        <v>110</v>
      </c>
      <c r="B51" s="21">
        <v>951</v>
      </c>
      <c r="C51" s="6" t="s">
        <v>8</v>
      </c>
      <c r="D51" s="6" t="s">
        <v>164</v>
      </c>
      <c r="E51" s="6" t="s">
        <v>104</v>
      </c>
      <c r="F51" s="6"/>
      <c r="G51" s="7">
        <f>G52+G53</f>
        <v>25.020000000000003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90" t="s">
        <v>111</v>
      </c>
      <c r="B52" s="94">
        <v>951</v>
      </c>
      <c r="C52" s="95" t="s">
        <v>8</v>
      </c>
      <c r="D52" s="95" t="s">
        <v>164</v>
      </c>
      <c r="E52" s="95" t="s">
        <v>105</v>
      </c>
      <c r="F52" s="95"/>
      <c r="G52" s="100">
        <v>5.9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16.5" outlineLevel="5" thickBot="1">
      <c r="A53" s="90" t="s">
        <v>112</v>
      </c>
      <c r="B53" s="94">
        <v>951</v>
      </c>
      <c r="C53" s="95" t="s">
        <v>8</v>
      </c>
      <c r="D53" s="95" t="s">
        <v>164</v>
      </c>
      <c r="E53" s="95" t="s">
        <v>106</v>
      </c>
      <c r="F53" s="95"/>
      <c r="G53" s="100">
        <v>19.12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8" t="s">
        <v>317</v>
      </c>
      <c r="B54" s="19">
        <v>951</v>
      </c>
      <c r="C54" s="9" t="s">
        <v>319</v>
      </c>
      <c r="D54" s="9" t="s">
        <v>6</v>
      </c>
      <c r="E54" s="9" t="s">
        <v>5</v>
      </c>
      <c r="F54" s="9"/>
      <c r="G54" s="10">
        <f>G55</f>
        <v>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114" t="s">
        <v>158</v>
      </c>
      <c r="B55" s="19">
        <v>951</v>
      </c>
      <c r="C55" s="9" t="s">
        <v>319</v>
      </c>
      <c r="D55" s="9" t="s">
        <v>159</v>
      </c>
      <c r="E55" s="9" t="s">
        <v>5</v>
      </c>
      <c r="F55" s="9"/>
      <c r="G55" s="10">
        <f>G56</f>
        <v>0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32.25" outlineLevel="5" thickBot="1">
      <c r="A56" s="114" t="s">
        <v>160</v>
      </c>
      <c r="B56" s="19">
        <v>951</v>
      </c>
      <c r="C56" s="9" t="s">
        <v>319</v>
      </c>
      <c r="D56" s="9" t="s">
        <v>161</v>
      </c>
      <c r="E56" s="9" t="s">
        <v>5</v>
      </c>
      <c r="F56" s="9"/>
      <c r="G56" s="10">
        <f>G57</f>
        <v>0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32.25" outlineLevel="5" thickBot="1">
      <c r="A57" s="96" t="s">
        <v>318</v>
      </c>
      <c r="B57" s="92">
        <v>951</v>
      </c>
      <c r="C57" s="93" t="s">
        <v>319</v>
      </c>
      <c r="D57" s="93" t="s">
        <v>320</v>
      </c>
      <c r="E57" s="93" t="s">
        <v>5</v>
      </c>
      <c r="F57" s="93"/>
      <c r="G57" s="16">
        <f>G58</f>
        <v>0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5" t="s">
        <v>107</v>
      </c>
      <c r="B58" s="21">
        <v>951</v>
      </c>
      <c r="C58" s="6" t="s">
        <v>319</v>
      </c>
      <c r="D58" s="6" t="s">
        <v>320</v>
      </c>
      <c r="E58" s="6" t="s">
        <v>101</v>
      </c>
      <c r="F58" s="6"/>
      <c r="G58" s="7">
        <f>G59</f>
        <v>0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90" t="s">
        <v>109</v>
      </c>
      <c r="B59" s="94">
        <v>951</v>
      </c>
      <c r="C59" s="95" t="s">
        <v>319</v>
      </c>
      <c r="D59" s="95" t="s">
        <v>320</v>
      </c>
      <c r="E59" s="95" t="s">
        <v>103</v>
      </c>
      <c r="F59" s="95"/>
      <c r="G59" s="100">
        <v>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48" outlineLevel="5" thickBot="1">
      <c r="A60" s="8" t="s">
        <v>28</v>
      </c>
      <c r="B60" s="19">
        <v>951</v>
      </c>
      <c r="C60" s="9" t="s">
        <v>9</v>
      </c>
      <c r="D60" s="9" t="s">
        <v>6</v>
      </c>
      <c r="E60" s="9" t="s">
        <v>5</v>
      </c>
      <c r="F60" s="9"/>
      <c r="G60" s="10">
        <f>G61</f>
        <v>4629.63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4.5" customHeight="1" outlineLevel="3" thickBot="1">
      <c r="A61" s="114" t="s">
        <v>158</v>
      </c>
      <c r="B61" s="19">
        <v>951</v>
      </c>
      <c r="C61" s="11" t="s">
        <v>9</v>
      </c>
      <c r="D61" s="11" t="s">
        <v>159</v>
      </c>
      <c r="E61" s="11" t="s">
        <v>5</v>
      </c>
      <c r="F61" s="11"/>
      <c r="G61" s="12">
        <f>G62</f>
        <v>4629.63</v>
      </c>
      <c r="H61" s="31">
        <f aca="true" t="shared" si="11" ref="H61:X63">H62</f>
        <v>3284.2</v>
      </c>
      <c r="I61" s="31">
        <f t="shared" si="11"/>
        <v>3284.2</v>
      </c>
      <c r="J61" s="31">
        <f t="shared" si="11"/>
        <v>3284.2</v>
      </c>
      <c r="K61" s="31">
        <f t="shared" si="11"/>
        <v>3284.2</v>
      </c>
      <c r="L61" s="31">
        <f t="shared" si="11"/>
        <v>3284.2</v>
      </c>
      <c r="M61" s="31">
        <f t="shared" si="11"/>
        <v>3284.2</v>
      </c>
      <c r="N61" s="31">
        <f t="shared" si="11"/>
        <v>3284.2</v>
      </c>
      <c r="O61" s="31">
        <f t="shared" si="11"/>
        <v>3284.2</v>
      </c>
      <c r="P61" s="31">
        <f t="shared" si="11"/>
        <v>3284.2</v>
      </c>
      <c r="Q61" s="31">
        <f t="shared" si="11"/>
        <v>3284.2</v>
      </c>
      <c r="R61" s="31">
        <f t="shared" si="11"/>
        <v>3284.2</v>
      </c>
      <c r="S61" s="31">
        <f t="shared" si="11"/>
        <v>3284.2</v>
      </c>
      <c r="T61" s="31">
        <f t="shared" si="11"/>
        <v>3284.2</v>
      </c>
      <c r="U61" s="31">
        <f t="shared" si="11"/>
        <v>3284.2</v>
      </c>
      <c r="V61" s="31">
        <f t="shared" si="11"/>
        <v>3284.2</v>
      </c>
      <c r="W61" s="31">
        <f t="shared" si="11"/>
        <v>3284.2</v>
      </c>
      <c r="X61" s="66">
        <f t="shared" si="11"/>
        <v>2834.80374</v>
      </c>
      <c r="Y61" s="59">
        <f>X61/G61*100</f>
        <v>61.23175588545953</v>
      </c>
    </row>
    <row r="62" spans="1:25" ht="32.25" outlineLevel="3" thickBot="1">
      <c r="A62" s="114" t="s">
        <v>160</v>
      </c>
      <c r="B62" s="19">
        <v>951</v>
      </c>
      <c r="C62" s="11" t="s">
        <v>9</v>
      </c>
      <c r="D62" s="11" t="s">
        <v>161</v>
      </c>
      <c r="E62" s="11" t="s">
        <v>5</v>
      </c>
      <c r="F62" s="11"/>
      <c r="G62" s="12">
        <f>G63</f>
        <v>4629.63</v>
      </c>
      <c r="H62" s="32">
        <f t="shared" si="11"/>
        <v>3284.2</v>
      </c>
      <c r="I62" s="32">
        <f t="shared" si="11"/>
        <v>3284.2</v>
      </c>
      <c r="J62" s="32">
        <f t="shared" si="11"/>
        <v>3284.2</v>
      </c>
      <c r="K62" s="32">
        <f t="shared" si="11"/>
        <v>3284.2</v>
      </c>
      <c r="L62" s="32">
        <f t="shared" si="11"/>
        <v>3284.2</v>
      </c>
      <c r="M62" s="32">
        <f t="shared" si="11"/>
        <v>3284.2</v>
      </c>
      <c r="N62" s="32">
        <f t="shared" si="11"/>
        <v>3284.2</v>
      </c>
      <c r="O62" s="32">
        <f t="shared" si="11"/>
        <v>3284.2</v>
      </c>
      <c r="P62" s="32">
        <f t="shared" si="11"/>
        <v>3284.2</v>
      </c>
      <c r="Q62" s="32">
        <f t="shared" si="11"/>
        <v>3284.2</v>
      </c>
      <c r="R62" s="32">
        <f t="shared" si="11"/>
        <v>3284.2</v>
      </c>
      <c r="S62" s="32">
        <f t="shared" si="11"/>
        <v>3284.2</v>
      </c>
      <c r="T62" s="32">
        <f t="shared" si="11"/>
        <v>3284.2</v>
      </c>
      <c r="U62" s="32">
        <f t="shared" si="11"/>
        <v>3284.2</v>
      </c>
      <c r="V62" s="32">
        <f t="shared" si="11"/>
        <v>3284.2</v>
      </c>
      <c r="W62" s="32">
        <f t="shared" si="11"/>
        <v>3284.2</v>
      </c>
      <c r="X62" s="67">
        <f t="shared" si="11"/>
        <v>2834.80374</v>
      </c>
      <c r="Y62" s="59">
        <f>X62/G62*100</f>
        <v>61.23175588545953</v>
      </c>
    </row>
    <row r="63" spans="1:25" ht="48" outlineLevel="4" thickBot="1">
      <c r="A63" s="115" t="s">
        <v>324</v>
      </c>
      <c r="B63" s="92">
        <v>951</v>
      </c>
      <c r="C63" s="93" t="s">
        <v>9</v>
      </c>
      <c r="D63" s="93" t="s">
        <v>164</v>
      </c>
      <c r="E63" s="93" t="s">
        <v>5</v>
      </c>
      <c r="F63" s="93"/>
      <c r="G63" s="16">
        <f>G64+G67</f>
        <v>4629.63</v>
      </c>
      <c r="H63" s="34">
        <f t="shared" si="11"/>
        <v>3284.2</v>
      </c>
      <c r="I63" s="34">
        <f t="shared" si="11"/>
        <v>3284.2</v>
      </c>
      <c r="J63" s="34">
        <f t="shared" si="11"/>
        <v>3284.2</v>
      </c>
      <c r="K63" s="34">
        <f t="shared" si="11"/>
        <v>3284.2</v>
      </c>
      <c r="L63" s="34">
        <f t="shared" si="11"/>
        <v>3284.2</v>
      </c>
      <c r="M63" s="34">
        <f t="shared" si="11"/>
        <v>3284.2</v>
      </c>
      <c r="N63" s="34">
        <f t="shared" si="11"/>
        <v>3284.2</v>
      </c>
      <c r="O63" s="34">
        <f t="shared" si="11"/>
        <v>3284.2</v>
      </c>
      <c r="P63" s="34">
        <f t="shared" si="11"/>
        <v>3284.2</v>
      </c>
      <c r="Q63" s="34">
        <f t="shared" si="11"/>
        <v>3284.2</v>
      </c>
      <c r="R63" s="34">
        <f t="shared" si="11"/>
        <v>3284.2</v>
      </c>
      <c r="S63" s="34">
        <f t="shared" si="11"/>
        <v>3284.2</v>
      </c>
      <c r="T63" s="34">
        <f t="shared" si="11"/>
        <v>3284.2</v>
      </c>
      <c r="U63" s="34">
        <f t="shared" si="11"/>
        <v>3284.2</v>
      </c>
      <c r="V63" s="34">
        <f t="shared" si="11"/>
        <v>3284.2</v>
      </c>
      <c r="W63" s="34">
        <f t="shared" si="11"/>
        <v>3284.2</v>
      </c>
      <c r="X63" s="64">
        <f t="shared" si="11"/>
        <v>2834.80374</v>
      </c>
      <c r="Y63" s="59">
        <f>X63/G63*100</f>
        <v>61.23175588545953</v>
      </c>
    </row>
    <row r="64" spans="1:25" ht="32.25" outlineLevel="5" thickBot="1">
      <c r="A64" s="5" t="s">
        <v>98</v>
      </c>
      <c r="B64" s="21">
        <v>951</v>
      </c>
      <c r="C64" s="6" t="s">
        <v>9</v>
      </c>
      <c r="D64" s="6" t="s">
        <v>164</v>
      </c>
      <c r="E64" s="6" t="s">
        <v>95</v>
      </c>
      <c r="F64" s="6"/>
      <c r="G64" s="7">
        <f>G65+G66</f>
        <v>4629.63</v>
      </c>
      <c r="H64" s="26">
        <v>3284.2</v>
      </c>
      <c r="I64" s="7">
        <v>3284.2</v>
      </c>
      <c r="J64" s="7">
        <v>3284.2</v>
      </c>
      <c r="K64" s="7">
        <v>3284.2</v>
      </c>
      <c r="L64" s="7">
        <v>3284.2</v>
      </c>
      <c r="M64" s="7">
        <v>3284.2</v>
      </c>
      <c r="N64" s="7">
        <v>3284.2</v>
      </c>
      <c r="O64" s="7">
        <v>3284.2</v>
      </c>
      <c r="P64" s="7">
        <v>3284.2</v>
      </c>
      <c r="Q64" s="7">
        <v>3284.2</v>
      </c>
      <c r="R64" s="7">
        <v>3284.2</v>
      </c>
      <c r="S64" s="7">
        <v>3284.2</v>
      </c>
      <c r="T64" s="7">
        <v>3284.2</v>
      </c>
      <c r="U64" s="7">
        <v>3284.2</v>
      </c>
      <c r="V64" s="7">
        <v>3284.2</v>
      </c>
      <c r="W64" s="44">
        <v>3284.2</v>
      </c>
      <c r="X64" s="65">
        <v>2834.80374</v>
      </c>
      <c r="Y64" s="59">
        <f>X64/G64*100</f>
        <v>61.23175588545953</v>
      </c>
    </row>
    <row r="65" spans="1:25" ht="16.5" outlineLevel="5" thickBot="1">
      <c r="A65" s="90" t="s">
        <v>99</v>
      </c>
      <c r="B65" s="94">
        <v>951</v>
      </c>
      <c r="C65" s="95" t="s">
        <v>9</v>
      </c>
      <c r="D65" s="95" t="s">
        <v>164</v>
      </c>
      <c r="E65" s="95" t="s">
        <v>96</v>
      </c>
      <c r="F65" s="95"/>
      <c r="G65" s="100">
        <v>4628.03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2.25" outlineLevel="5" thickBot="1">
      <c r="A66" s="90" t="s">
        <v>100</v>
      </c>
      <c r="B66" s="94">
        <v>951</v>
      </c>
      <c r="C66" s="95" t="s">
        <v>9</v>
      </c>
      <c r="D66" s="95" t="s">
        <v>164</v>
      </c>
      <c r="E66" s="95" t="s">
        <v>97</v>
      </c>
      <c r="F66" s="95"/>
      <c r="G66" s="100">
        <v>1.6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32.25" outlineLevel="5" thickBot="1">
      <c r="A67" s="5" t="s">
        <v>107</v>
      </c>
      <c r="B67" s="21">
        <v>951</v>
      </c>
      <c r="C67" s="6" t="s">
        <v>9</v>
      </c>
      <c r="D67" s="6" t="s">
        <v>164</v>
      </c>
      <c r="E67" s="6" t="s">
        <v>101</v>
      </c>
      <c r="F67" s="6"/>
      <c r="G67" s="7">
        <f>G68+G69</f>
        <v>0</v>
      </c>
      <c r="H67" s="5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75"/>
      <c r="Y67" s="59"/>
    </row>
    <row r="68" spans="1:25" ht="32.25" outlineLevel="5" thickBot="1">
      <c r="A68" s="90" t="s">
        <v>108</v>
      </c>
      <c r="B68" s="94">
        <v>951</v>
      </c>
      <c r="C68" s="95" t="s">
        <v>9</v>
      </c>
      <c r="D68" s="95" t="s">
        <v>164</v>
      </c>
      <c r="E68" s="95" t="s">
        <v>102</v>
      </c>
      <c r="F68" s="95"/>
      <c r="G68" s="100">
        <v>0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</row>
    <row r="69" spans="1:25" ht="32.25" outlineLevel="5" thickBot="1">
      <c r="A69" s="90" t="s">
        <v>109</v>
      </c>
      <c r="B69" s="94">
        <v>951</v>
      </c>
      <c r="C69" s="95" t="s">
        <v>9</v>
      </c>
      <c r="D69" s="95" t="s">
        <v>164</v>
      </c>
      <c r="E69" s="95" t="s">
        <v>103</v>
      </c>
      <c r="F69" s="95"/>
      <c r="G69" s="100">
        <v>0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16.5" outlineLevel="5" thickBot="1">
      <c r="A70" s="8" t="s">
        <v>340</v>
      </c>
      <c r="B70" s="19">
        <v>951</v>
      </c>
      <c r="C70" s="9" t="s">
        <v>342</v>
      </c>
      <c r="D70" s="9" t="s">
        <v>6</v>
      </c>
      <c r="E70" s="9" t="s">
        <v>5</v>
      </c>
      <c r="F70" s="9"/>
      <c r="G70" s="10">
        <f>G71</f>
        <v>1000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114" t="s">
        <v>158</v>
      </c>
      <c r="B71" s="19">
        <v>951</v>
      </c>
      <c r="C71" s="9" t="s">
        <v>342</v>
      </c>
      <c r="D71" s="9" t="s">
        <v>159</v>
      </c>
      <c r="E71" s="9" t="s">
        <v>5</v>
      </c>
      <c r="F71" s="9"/>
      <c r="G71" s="10">
        <f>G72</f>
        <v>1000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114" t="s">
        <v>160</v>
      </c>
      <c r="B72" s="19">
        <v>951</v>
      </c>
      <c r="C72" s="9" t="s">
        <v>342</v>
      </c>
      <c r="D72" s="9" t="s">
        <v>161</v>
      </c>
      <c r="E72" s="9" t="s">
        <v>5</v>
      </c>
      <c r="F72" s="9"/>
      <c r="G72" s="10">
        <f>G73</f>
        <v>1000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96" t="s">
        <v>341</v>
      </c>
      <c r="B73" s="92">
        <v>951</v>
      </c>
      <c r="C73" s="93" t="s">
        <v>342</v>
      </c>
      <c r="D73" s="93" t="s">
        <v>343</v>
      </c>
      <c r="E73" s="93" t="s">
        <v>5</v>
      </c>
      <c r="F73" s="93"/>
      <c r="G73" s="16">
        <f>G74</f>
        <v>1000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5" t="s">
        <v>107</v>
      </c>
      <c r="B74" s="21">
        <v>951</v>
      </c>
      <c r="C74" s="6" t="s">
        <v>342</v>
      </c>
      <c r="D74" s="6" t="s">
        <v>343</v>
      </c>
      <c r="E74" s="6" t="s">
        <v>101</v>
      </c>
      <c r="F74" s="6"/>
      <c r="G74" s="7">
        <f>G75</f>
        <v>1000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32.25" outlineLevel="5" thickBot="1">
      <c r="A75" s="90" t="s">
        <v>109</v>
      </c>
      <c r="B75" s="94">
        <v>951</v>
      </c>
      <c r="C75" s="95" t="s">
        <v>342</v>
      </c>
      <c r="D75" s="95" t="s">
        <v>343</v>
      </c>
      <c r="E75" s="95" t="s">
        <v>103</v>
      </c>
      <c r="F75" s="95"/>
      <c r="G75" s="100">
        <v>1000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16.5" outlineLevel="3" thickBot="1">
      <c r="A76" s="8" t="s">
        <v>29</v>
      </c>
      <c r="B76" s="19">
        <v>951</v>
      </c>
      <c r="C76" s="9" t="s">
        <v>10</v>
      </c>
      <c r="D76" s="9" t="s">
        <v>6</v>
      </c>
      <c r="E76" s="9" t="s">
        <v>5</v>
      </c>
      <c r="F76" s="9"/>
      <c r="G76" s="10">
        <f>G77</f>
        <v>200</v>
      </c>
      <c r="H76" s="31">
        <f aca="true" t="shared" si="12" ref="H76:X78">H77</f>
        <v>0</v>
      </c>
      <c r="I76" s="31">
        <f t="shared" si="12"/>
        <v>0</v>
      </c>
      <c r="J76" s="31">
        <f t="shared" si="12"/>
        <v>0</v>
      </c>
      <c r="K76" s="31">
        <f t="shared" si="12"/>
        <v>0</v>
      </c>
      <c r="L76" s="31">
        <f t="shared" si="12"/>
        <v>0</v>
      </c>
      <c r="M76" s="31">
        <f t="shared" si="12"/>
        <v>0</v>
      </c>
      <c r="N76" s="31">
        <f t="shared" si="12"/>
        <v>0</v>
      </c>
      <c r="O76" s="31">
        <f t="shared" si="12"/>
        <v>0</v>
      </c>
      <c r="P76" s="31">
        <f t="shared" si="12"/>
        <v>0</v>
      </c>
      <c r="Q76" s="31">
        <f t="shared" si="12"/>
        <v>0</v>
      </c>
      <c r="R76" s="31">
        <f t="shared" si="12"/>
        <v>0</v>
      </c>
      <c r="S76" s="31">
        <f t="shared" si="12"/>
        <v>0</v>
      </c>
      <c r="T76" s="31">
        <f t="shared" si="12"/>
        <v>0</v>
      </c>
      <c r="U76" s="31">
        <f t="shared" si="12"/>
        <v>0</v>
      </c>
      <c r="V76" s="31">
        <f t="shared" si="12"/>
        <v>0</v>
      </c>
      <c r="W76" s="31">
        <f t="shared" si="12"/>
        <v>0</v>
      </c>
      <c r="X76" s="66">
        <f t="shared" si="12"/>
        <v>0</v>
      </c>
      <c r="Y76" s="59">
        <f aca="true" t="shared" si="13" ref="Y76:Y83">X76/G76*100</f>
        <v>0</v>
      </c>
    </row>
    <row r="77" spans="1:25" ht="32.25" outlineLevel="3" thickBot="1">
      <c r="A77" s="114" t="s">
        <v>158</v>
      </c>
      <c r="B77" s="19">
        <v>951</v>
      </c>
      <c r="C77" s="11" t="s">
        <v>10</v>
      </c>
      <c r="D77" s="11" t="s">
        <v>159</v>
      </c>
      <c r="E77" s="11" t="s">
        <v>5</v>
      </c>
      <c r="F77" s="11"/>
      <c r="G77" s="12">
        <f>G78</f>
        <v>200</v>
      </c>
      <c r="H77" s="32">
        <f t="shared" si="12"/>
        <v>0</v>
      </c>
      <c r="I77" s="32">
        <f t="shared" si="12"/>
        <v>0</v>
      </c>
      <c r="J77" s="32">
        <f t="shared" si="12"/>
        <v>0</v>
      </c>
      <c r="K77" s="32">
        <f t="shared" si="12"/>
        <v>0</v>
      </c>
      <c r="L77" s="32">
        <f t="shared" si="12"/>
        <v>0</v>
      </c>
      <c r="M77" s="32">
        <f t="shared" si="12"/>
        <v>0</v>
      </c>
      <c r="N77" s="32">
        <f t="shared" si="12"/>
        <v>0</v>
      </c>
      <c r="O77" s="32">
        <f t="shared" si="12"/>
        <v>0</v>
      </c>
      <c r="P77" s="32">
        <f t="shared" si="12"/>
        <v>0</v>
      </c>
      <c r="Q77" s="32">
        <f t="shared" si="12"/>
        <v>0</v>
      </c>
      <c r="R77" s="32">
        <f t="shared" si="12"/>
        <v>0</v>
      </c>
      <c r="S77" s="32">
        <f t="shared" si="12"/>
        <v>0</v>
      </c>
      <c r="T77" s="32">
        <f t="shared" si="12"/>
        <v>0</v>
      </c>
      <c r="U77" s="32">
        <f t="shared" si="12"/>
        <v>0</v>
      </c>
      <c r="V77" s="32">
        <f t="shared" si="12"/>
        <v>0</v>
      </c>
      <c r="W77" s="32">
        <f t="shared" si="12"/>
        <v>0</v>
      </c>
      <c r="X77" s="67">
        <f t="shared" si="12"/>
        <v>0</v>
      </c>
      <c r="Y77" s="59">
        <f t="shared" si="13"/>
        <v>0</v>
      </c>
    </row>
    <row r="78" spans="1:25" ht="32.25" outlineLevel="4" thickBot="1">
      <c r="A78" s="114" t="s">
        <v>160</v>
      </c>
      <c r="B78" s="19">
        <v>951</v>
      </c>
      <c r="C78" s="11" t="s">
        <v>10</v>
      </c>
      <c r="D78" s="11" t="s">
        <v>161</v>
      </c>
      <c r="E78" s="11" t="s">
        <v>5</v>
      </c>
      <c r="F78" s="11"/>
      <c r="G78" s="12">
        <f>G79</f>
        <v>200</v>
      </c>
      <c r="H78" s="34">
        <f t="shared" si="12"/>
        <v>0</v>
      </c>
      <c r="I78" s="34">
        <f t="shared" si="12"/>
        <v>0</v>
      </c>
      <c r="J78" s="34">
        <f t="shared" si="12"/>
        <v>0</v>
      </c>
      <c r="K78" s="34">
        <f t="shared" si="12"/>
        <v>0</v>
      </c>
      <c r="L78" s="34">
        <f t="shared" si="12"/>
        <v>0</v>
      </c>
      <c r="M78" s="34">
        <f t="shared" si="12"/>
        <v>0</v>
      </c>
      <c r="N78" s="34">
        <f t="shared" si="12"/>
        <v>0</v>
      </c>
      <c r="O78" s="34">
        <f t="shared" si="12"/>
        <v>0</v>
      </c>
      <c r="P78" s="34">
        <f t="shared" si="12"/>
        <v>0</v>
      </c>
      <c r="Q78" s="34">
        <f t="shared" si="12"/>
        <v>0</v>
      </c>
      <c r="R78" s="34">
        <f t="shared" si="12"/>
        <v>0</v>
      </c>
      <c r="S78" s="34">
        <f t="shared" si="12"/>
        <v>0</v>
      </c>
      <c r="T78" s="34">
        <f t="shared" si="12"/>
        <v>0</v>
      </c>
      <c r="U78" s="34">
        <f t="shared" si="12"/>
        <v>0</v>
      </c>
      <c r="V78" s="34">
        <f t="shared" si="12"/>
        <v>0</v>
      </c>
      <c r="W78" s="34">
        <f t="shared" si="12"/>
        <v>0</v>
      </c>
      <c r="X78" s="68">
        <f t="shared" si="12"/>
        <v>0</v>
      </c>
      <c r="Y78" s="59">
        <f t="shared" si="13"/>
        <v>0</v>
      </c>
    </row>
    <row r="79" spans="1:25" ht="32.25" outlineLevel="5" thickBot="1">
      <c r="A79" s="96" t="s">
        <v>168</v>
      </c>
      <c r="B79" s="92">
        <v>951</v>
      </c>
      <c r="C79" s="93" t="s">
        <v>10</v>
      </c>
      <c r="D79" s="93" t="s">
        <v>169</v>
      </c>
      <c r="E79" s="93" t="s">
        <v>5</v>
      </c>
      <c r="F79" s="93"/>
      <c r="G79" s="16">
        <f>G80</f>
        <v>200</v>
      </c>
      <c r="H79" s="26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44"/>
      <c r="X79" s="65">
        <v>0</v>
      </c>
      <c r="Y79" s="59">
        <f t="shared" si="13"/>
        <v>0</v>
      </c>
    </row>
    <row r="80" spans="1:25" ht="15.75" customHeight="1" outlineLevel="3" thickBot="1">
      <c r="A80" s="5" t="s">
        <v>118</v>
      </c>
      <c r="B80" s="21">
        <v>951</v>
      </c>
      <c r="C80" s="6" t="s">
        <v>10</v>
      </c>
      <c r="D80" s="6" t="s">
        <v>169</v>
      </c>
      <c r="E80" s="6" t="s">
        <v>117</v>
      </c>
      <c r="F80" s="6"/>
      <c r="G80" s="7">
        <v>200</v>
      </c>
      <c r="H80" s="31" t="e">
        <f aca="true" t="shared" si="14" ref="H80:X80">H81+H88+H96+H102+H108+H126+H133+H147</f>
        <v>#REF!</v>
      </c>
      <c r="I80" s="31" t="e">
        <f t="shared" si="14"/>
        <v>#REF!</v>
      </c>
      <c r="J80" s="31" t="e">
        <f t="shared" si="14"/>
        <v>#REF!</v>
      </c>
      <c r="K80" s="31" t="e">
        <f t="shared" si="14"/>
        <v>#REF!</v>
      </c>
      <c r="L80" s="31" t="e">
        <f t="shared" si="14"/>
        <v>#REF!</v>
      </c>
      <c r="M80" s="31" t="e">
        <f t="shared" si="14"/>
        <v>#REF!</v>
      </c>
      <c r="N80" s="31" t="e">
        <f t="shared" si="14"/>
        <v>#REF!</v>
      </c>
      <c r="O80" s="31" t="e">
        <f t="shared" si="14"/>
        <v>#REF!</v>
      </c>
      <c r="P80" s="31" t="e">
        <f t="shared" si="14"/>
        <v>#REF!</v>
      </c>
      <c r="Q80" s="31" t="e">
        <f t="shared" si="14"/>
        <v>#REF!</v>
      </c>
      <c r="R80" s="31" t="e">
        <f t="shared" si="14"/>
        <v>#REF!</v>
      </c>
      <c r="S80" s="31" t="e">
        <f t="shared" si="14"/>
        <v>#REF!</v>
      </c>
      <c r="T80" s="31" t="e">
        <f t="shared" si="14"/>
        <v>#REF!</v>
      </c>
      <c r="U80" s="31" t="e">
        <f t="shared" si="14"/>
        <v>#REF!</v>
      </c>
      <c r="V80" s="31" t="e">
        <f t="shared" si="14"/>
        <v>#REF!</v>
      </c>
      <c r="W80" s="31" t="e">
        <f t="shared" si="14"/>
        <v>#REF!</v>
      </c>
      <c r="X80" s="69" t="e">
        <f t="shared" si="14"/>
        <v>#REF!</v>
      </c>
      <c r="Y80" s="59" t="e">
        <f t="shared" si="13"/>
        <v>#REF!</v>
      </c>
    </row>
    <row r="81" spans="1:25" ht="16.5" outlineLevel="3" thickBot="1">
      <c r="A81" s="8" t="s">
        <v>30</v>
      </c>
      <c r="B81" s="19">
        <v>951</v>
      </c>
      <c r="C81" s="9" t="s">
        <v>70</v>
      </c>
      <c r="D81" s="9" t="s">
        <v>6</v>
      </c>
      <c r="E81" s="9" t="s">
        <v>5</v>
      </c>
      <c r="F81" s="9"/>
      <c r="G81" s="145">
        <f>G82+G137</f>
        <v>37009.920000000006</v>
      </c>
      <c r="H81" s="32" t="e">
        <f>H82+#REF!</f>
        <v>#REF!</v>
      </c>
      <c r="I81" s="32" t="e">
        <f>I82+#REF!</f>
        <v>#REF!</v>
      </c>
      <c r="J81" s="32" t="e">
        <f>J82+#REF!</f>
        <v>#REF!</v>
      </c>
      <c r="K81" s="32" t="e">
        <f>K82+#REF!</f>
        <v>#REF!</v>
      </c>
      <c r="L81" s="32" t="e">
        <f>L82+#REF!</f>
        <v>#REF!</v>
      </c>
      <c r="M81" s="32" t="e">
        <f>M82+#REF!</f>
        <v>#REF!</v>
      </c>
      <c r="N81" s="32" t="e">
        <f>N82+#REF!</f>
        <v>#REF!</v>
      </c>
      <c r="O81" s="32" t="e">
        <f>O82+#REF!</f>
        <v>#REF!</v>
      </c>
      <c r="P81" s="32" t="e">
        <f>P82+#REF!</f>
        <v>#REF!</v>
      </c>
      <c r="Q81" s="32" t="e">
        <f>Q82+#REF!</f>
        <v>#REF!</v>
      </c>
      <c r="R81" s="32" t="e">
        <f>R82+#REF!</f>
        <v>#REF!</v>
      </c>
      <c r="S81" s="32" t="e">
        <f>S82+#REF!</f>
        <v>#REF!</v>
      </c>
      <c r="T81" s="32" t="e">
        <f>T82+#REF!</f>
        <v>#REF!</v>
      </c>
      <c r="U81" s="32" t="e">
        <f>U82+#REF!</f>
        <v>#REF!</v>
      </c>
      <c r="V81" s="32" t="e">
        <f>V82+#REF!</f>
        <v>#REF!</v>
      </c>
      <c r="W81" s="32" t="e">
        <f>W82+#REF!</f>
        <v>#REF!</v>
      </c>
      <c r="X81" s="70" t="e">
        <f>X82+#REF!</f>
        <v>#REF!</v>
      </c>
      <c r="Y81" s="59" t="e">
        <f t="shared" si="13"/>
        <v>#REF!</v>
      </c>
    </row>
    <row r="82" spans="1:25" ht="32.25" outlineLevel="4" thickBot="1">
      <c r="A82" s="114" t="s">
        <v>158</v>
      </c>
      <c r="B82" s="19">
        <v>951</v>
      </c>
      <c r="C82" s="11" t="s">
        <v>70</v>
      </c>
      <c r="D82" s="11" t="s">
        <v>159</v>
      </c>
      <c r="E82" s="11" t="s">
        <v>5</v>
      </c>
      <c r="F82" s="11"/>
      <c r="G82" s="148">
        <f>G83</f>
        <v>36811.920000000006</v>
      </c>
      <c r="H82" s="34">
        <f aca="true" t="shared" si="15" ref="H82:X82">H83</f>
        <v>0</v>
      </c>
      <c r="I82" s="34">
        <f t="shared" si="15"/>
        <v>0</v>
      </c>
      <c r="J82" s="34">
        <f t="shared" si="15"/>
        <v>0</v>
      </c>
      <c r="K82" s="34">
        <f t="shared" si="15"/>
        <v>0</v>
      </c>
      <c r="L82" s="34">
        <f t="shared" si="15"/>
        <v>0</v>
      </c>
      <c r="M82" s="34">
        <f t="shared" si="15"/>
        <v>0</v>
      </c>
      <c r="N82" s="34">
        <f t="shared" si="15"/>
        <v>0</v>
      </c>
      <c r="O82" s="34">
        <f t="shared" si="15"/>
        <v>0</v>
      </c>
      <c r="P82" s="34">
        <f t="shared" si="15"/>
        <v>0</v>
      </c>
      <c r="Q82" s="34">
        <f t="shared" si="15"/>
        <v>0</v>
      </c>
      <c r="R82" s="34">
        <f t="shared" si="15"/>
        <v>0</v>
      </c>
      <c r="S82" s="34">
        <f t="shared" si="15"/>
        <v>0</v>
      </c>
      <c r="T82" s="34">
        <f t="shared" si="15"/>
        <v>0</v>
      </c>
      <c r="U82" s="34">
        <f t="shared" si="15"/>
        <v>0</v>
      </c>
      <c r="V82" s="34">
        <f t="shared" si="15"/>
        <v>0</v>
      </c>
      <c r="W82" s="34">
        <f t="shared" si="15"/>
        <v>0</v>
      </c>
      <c r="X82" s="68">
        <f t="shared" si="15"/>
        <v>950</v>
      </c>
      <c r="Y82" s="59">
        <f t="shared" si="13"/>
        <v>2.5806858213317856</v>
      </c>
    </row>
    <row r="83" spans="1:25" ht="32.25" outlineLevel="5" thickBot="1">
      <c r="A83" s="114" t="s">
        <v>160</v>
      </c>
      <c r="B83" s="19">
        <v>951</v>
      </c>
      <c r="C83" s="11" t="s">
        <v>70</v>
      </c>
      <c r="D83" s="11" t="s">
        <v>161</v>
      </c>
      <c r="E83" s="11" t="s">
        <v>5</v>
      </c>
      <c r="F83" s="11"/>
      <c r="G83" s="148">
        <f>G84+G90+G97+G107+G102+G117+G124+G131+G104</f>
        <v>36811.920000000006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950</v>
      </c>
      <c r="Y83" s="59">
        <f t="shared" si="13"/>
        <v>2.5806858213317856</v>
      </c>
    </row>
    <row r="84" spans="1:25" ht="18.75" customHeight="1" outlineLevel="5" thickBot="1">
      <c r="A84" s="96" t="s">
        <v>31</v>
      </c>
      <c r="B84" s="92">
        <v>951</v>
      </c>
      <c r="C84" s="93" t="s">
        <v>70</v>
      </c>
      <c r="D84" s="93" t="s">
        <v>308</v>
      </c>
      <c r="E84" s="93" t="s">
        <v>5</v>
      </c>
      <c r="F84" s="93"/>
      <c r="G84" s="16">
        <f>G85+G88</f>
        <v>1725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</row>
    <row r="85" spans="1:25" ht="32.25" outlineLevel="5" thickBot="1">
      <c r="A85" s="5" t="s">
        <v>98</v>
      </c>
      <c r="B85" s="21">
        <v>951</v>
      </c>
      <c r="C85" s="6" t="s">
        <v>70</v>
      </c>
      <c r="D85" s="6" t="s">
        <v>308</v>
      </c>
      <c r="E85" s="6" t="s">
        <v>95</v>
      </c>
      <c r="F85" s="6"/>
      <c r="G85" s="7">
        <f>G86+G87</f>
        <v>1223.1</v>
      </c>
      <c r="H85" s="55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75"/>
      <c r="Y85" s="59"/>
    </row>
    <row r="86" spans="1:25" ht="16.5" outlineLevel="5" thickBot="1">
      <c r="A86" s="90" t="s">
        <v>99</v>
      </c>
      <c r="B86" s="94">
        <v>951</v>
      </c>
      <c r="C86" s="95" t="s">
        <v>70</v>
      </c>
      <c r="D86" s="95" t="s">
        <v>308</v>
      </c>
      <c r="E86" s="95" t="s">
        <v>96</v>
      </c>
      <c r="F86" s="95"/>
      <c r="G86" s="100">
        <v>1222.3</v>
      </c>
      <c r="H86" s="55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75"/>
      <c r="Y86" s="59"/>
    </row>
    <row r="87" spans="1:25" ht="32.25" outlineLevel="5" thickBot="1">
      <c r="A87" s="90" t="s">
        <v>100</v>
      </c>
      <c r="B87" s="94">
        <v>951</v>
      </c>
      <c r="C87" s="95" t="s">
        <v>70</v>
      </c>
      <c r="D87" s="95" t="s">
        <v>308</v>
      </c>
      <c r="E87" s="95" t="s">
        <v>97</v>
      </c>
      <c r="F87" s="95"/>
      <c r="G87" s="100">
        <v>0.8</v>
      </c>
      <c r="H87" s="55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75"/>
      <c r="Y87" s="59"/>
    </row>
    <row r="88" spans="1:25" ht="35.25" customHeight="1" outlineLevel="6" thickBot="1">
      <c r="A88" s="5" t="s">
        <v>107</v>
      </c>
      <c r="B88" s="21">
        <v>951</v>
      </c>
      <c r="C88" s="6" t="s">
        <v>70</v>
      </c>
      <c r="D88" s="6" t="s">
        <v>308</v>
      </c>
      <c r="E88" s="6" t="s">
        <v>101</v>
      </c>
      <c r="F88" s="6"/>
      <c r="G88" s="7">
        <f>G89</f>
        <v>501.9</v>
      </c>
      <c r="H88" s="32">
        <f aca="true" t="shared" si="16" ref="H88:P89">H89</f>
        <v>0</v>
      </c>
      <c r="I88" s="32">
        <f t="shared" si="16"/>
        <v>0</v>
      </c>
      <c r="J88" s="32">
        <f t="shared" si="16"/>
        <v>0</v>
      </c>
      <c r="K88" s="32">
        <f t="shared" si="16"/>
        <v>0</v>
      </c>
      <c r="L88" s="32">
        <f t="shared" si="16"/>
        <v>0</v>
      </c>
      <c r="M88" s="32">
        <f t="shared" si="16"/>
        <v>0</v>
      </c>
      <c r="N88" s="32">
        <f t="shared" si="16"/>
        <v>0</v>
      </c>
      <c r="O88" s="32">
        <f t="shared" si="16"/>
        <v>0</v>
      </c>
      <c r="P88" s="32">
        <f t="shared" si="16"/>
        <v>0</v>
      </c>
      <c r="Q88" s="32">
        <f aca="true" t="shared" si="17" ref="Q88:X89">Q89</f>
        <v>0</v>
      </c>
      <c r="R88" s="32">
        <f t="shared" si="17"/>
        <v>0</v>
      </c>
      <c r="S88" s="32">
        <f t="shared" si="17"/>
        <v>0</v>
      </c>
      <c r="T88" s="32">
        <f t="shared" si="17"/>
        <v>0</v>
      </c>
      <c r="U88" s="32">
        <f t="shared" si="17"/>
        <v>0</v>
      </c>
      <c r="V88" s="32">
        <f t="shared" si="17"/>
        <v>0</v>
      </c>
      <c r="W88" s="32">
        <f t="shared" si="17"/>
        <v>0</v>
      </c>
      <c r="X88" s="67">
        <f>X89</f>
        <v>9539.0701</v>
      </c>
      <c r="Y88" s="59">
        <f>X88/G88*100</f>
        <v>1900.5917712691773</v>
      </c>
    </row>
    <row r="89" spans="1:25" ht="32.25" outlineLevel="4" thickBot="1">
      <c r="A89" s="90" t="s">
        <v>109</v>
      </c>
      <c r="B89" s="94">
        <v>951</v>
      </c>
      <c r="C89" s="95" t="s">
        <v>70</v>
      </c>
      <c r="D89" s="95" t="s">
        <v>308</v>
      </c>
      <c r="E89" s="95" t="s">
        <v>103</v>
      </c>
      <c r="F89" s="95"/>
      <c r="G89" s="100">
        <v>501.9</v>
      </c>
      <c r="H89" s="34">
        <f t="shared" si="16"/>
        <v>0</v>
      </c>
      <c r="I89" s="34">
        <f t="shared" si="16"/>
        <v>0</v>
      </c>
      <c r="J89" s="34">
        <f t="shared" si="16"/>
        <v>0</v>
      </c>
      <c r="K89" s="34">
        <f t="shared" si="16"/>
        <v>0</v>
      </c>
      <c r="L89" s="34">
        <f t="shared" si="16"/>
        <v>0</v>
      </c>
      <c r="M89" s="34">
        <f t="shared" si="16"/>
        <v>0</v>
      </c>
      <c r="N89" s="34">
        <f t="shared" si="16"/>
        <v>0</v>
      </c>
      <c r="O89" s="34">
        <f t="shared" si="16"/>
        <v>0</v>
      </c>
      <c r="P89" s="34">
        <f t="shared" si="16"/>
        <v>0</v>
      </c>
      <c r="Q89" s="34">
        <f t="shared" si="17"/>
        <v>0</v>
      </c>
      <c r="R89" s="34">
        <f t="shared" si="17"/>
        <v>0</v>
      </c>
      <c r="S89" s="34">
        <f t="shared" si="17"/>
        <v>0</v>
      </c>
      <c r="T89" s="34">
        <f t="shared" si="17"/>
        <v>0</v>
      </c>
      <c r="U89" s="34">
        <f t="shared" si="17"/>
        <v>0</v>
      </c>
      <c r="V89" s="34">
        <f t="shared" si="17"/>
        <v>0</v>
      </c>
      <c r="W89" s="34">
        <f t="shared" si="17"/>
        <v>0</v>
      </c>
      <c r="X89" s="64">
        <f t="shared" si="17"/>
        <v>9539.0701</v>
      </c>
      <c r="Y89" s="59">
        <f>X89/G89*100</f>
        <v>1900.5917712691773</v>
      </c>
    </row>
    <row r="90" spans="1:25" ht="48" outlineLevel="5" thickBot="1">
      <c r="A90" s="115" t="s">
        <v>324</v>
      </c>
      <c r="B90" s="92">
        <v>951</v>
      </c>
      <c r="C90" s="93" t="s">
        <v>70</v>
      </c>
      <c r="D90" s="93" t="s">
        <v>164</v>
      </c>
      <c r="E90" s="93" t="s">
        <v>5</v>
      </c>
      <c r="F90" s="93"/>
      <c r="G90" s="147">
        <f>G91+G94</f>
        <v>11984.130000000001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4"/>
      <c r="X90" s="65">
        <v>9539.0701</v>
      </c>
      <c r="Y90" s="59">
        <f>X90/G90*100</f>
        <v>79.59751855161785</v>
      </c>
    </row>
    <row r="91" spans="1:25" ht="32.25" outlineLevel="5" thickBot="1">
      <c r="A91" s="5" t="s">
        <v>98</v>
      </c>
      <c r="B91" s="21">
        <v>951</v>
      </c>
      <c r="C91" s="6" t="s">
        <v>70</v>
      </c>
      <c r="D91" s="6" t="s">
        <v>164</v>
      </c>
      <c r="E91" s="6" t="s">
        <v>95</v>
      </c>
      <c r="F91" s="6"/>
      <c r="G91" s="7">
        <f>G92+G93</f>
        <v>11837.7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16.5" outlineLevel="5" thickBot="1">
      <c r="A92" s="90" t="s">
        <v>99</v>
      </c>
      <c r="B92" s="94">
        <v>951</v>
      </c>
      <c r="C92" s="95" t="s">
        <v>70</v>
      </c>
      <c r="D92" s="95" t="s">
        <v>164</v>
      </c>
      <c r="E92" s="95" t="s">
        <v>96</v>
      </c>
      <c r="F92" s="95"/>
      <c r="G92" s="146">
        <v>11835.7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2.25" outlineLevel="5" thickBot="1">
      <c r="A93" s="90" t="s">
        <v>100</v>
      </c>
      <c r="B93" s="94">
        <v>951</v>
      </c>
      <c r="C93" s="95" t="s">
        <v>70</v>
      </c>
      <c r="D93" s="95" t="s">
        <v>164</v>
      </c>
      <c r="E93" s="95" t="s">
        <v>97</v>
      </c>
      <c r="F93" s="95"/>
      <c r="G93" s="100">
        <v>2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</row>
    <row r="94" spans="1:25" ht="32.25" outlineLevel="5" thickBot="1">
      <c r="A94" s="5" t="s">
        <v>107</v>
      </c>
      <c r="B94" s="21">
        <v>951</v>
      </c>
      <c r="C94" s="6" t="s">
        <v>70</v>
      </c>
      <c r="D94" s="6" t="s">
        <v>164</v>
      </c>
      <c r="E94" s="6" t="s">
        <v>101</v>
      </c>
      <c r="F94" s="6"/>
      <c r="G94" s="7">
        <f>G95+G96</f>
        <v>146.43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</row>
    <row r="95" spans="1:25" ht="32.25" outlineLevel="5" thickBot="1">
      <c r="A95" s="90" t="s">
        <v>108</v>
      </c>
      <c r="B95" s="94">
        <v>951</v>
      </c>
      <c r="C95" s="95" t="s">
        <v>70</v>
      </c>
      <c r="D95" s="95" t="s">
        <v>164</v>
      </c>
      <c r="E95" s="95" t="s">
        <v>102</v>
      </c>
      <c r="F95" s="95"/>
      <c r="G95" s="100">
        <v>0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</row>
    <row r="96" spans="1:25" ht="32.25" outlineLevel="6" thickBot="1">
      <c r="A96" s="90" t="s">
        <v>109</v>
      </c>
      <c r="B96" s="94">
        <v>951</v>
      </c>
      <c r="C96" s="95" t="s">
        <v>70</v>
      </c>
      <c r="D96" s="95" t="s">
        <v>164</v>
      </c>
      <c r="E96" s="95" t="s">
        <v>103</v>
      </c>
      <c r="F96" s="95"/>
      <c r="G96" s="100">
        <v>146.43</v>
      </c>
      <c r="H96" s="32">
        <f aca="true" t="shared" si="18" ref="H96:W96">H97</f>
        <v>0</v>
      </c>
      <c r="I96" s="32">
        <f t="shared" si="18"/>
        <v>0</v>
      </c>
      <c r="J96" s="32">
        <f t="shared" si="18"/>
        <v>0</v>
      </c>
      <c r="K96" s="32">
        <f t="shared" si="18"/>
        <v>0</v>
      </c>
      <c r="L96" s="32">
        <f t="shared" si="18"/>
        <v>0</v>
      </c>
      <c r="M96" s="32">
        <f t="shared" si="18"/>
        <v>0</v>
      </c>
      <c r="N96" s="32">
        <f t="shared" si="18"/>
        <v>0</v>
      </c>
      <c r="O96" s="32">
        <f t="shared" si="18"/>
        <v>0</v>
      </c>
      <c r="P96" s="32">
        <f t="shared" si="18"/>
        <v>0</v>
      </c>
      <c r="Q96" s="32">
        <f t="shared" si="18"/>
        <v>0</v>
      </c>
      <c r="R96" s="32">
        <f t="shared" si="18"/>
        <v>0</v>
      </c>
      <c r="S96" s="32">
        <f t="shared" si="18"/>
        <v>0</v>
      </c>
      <c r="T96" s="32">
        <f t="shared" si="18"/>
        <v>0</v>
      </c>
      <c r="U96" s="32">
        <f t="shared" si="18"/>
        <v>0</v>
      </c>
      <c r="V96" s="32">
        <f t="shared" si="18"/>
        <v>0</v>
      </c>
      <c r="W96" s="32">
        <f t="shared" si="18"/>
        <v>0</v>
      </c>
      <c r="X96" s="67">
        <f>X97</f>
        <v>277.89792</v>
      </c>
      <c r="Y96" s="59">
        <f>X96/G96*100</f>
        <v>189.78209383323087</v>
      </c>
    </row>
    <row r="97" spans="1:25" ht="46.5" customHeight="1" outlineLevel="4" thickBot="1">
      <c r="A97" s="96" t="s">
        <v>170</v>
      </c>
      <c r="B97" s="92">
        <v>951</v>
      </c>
      <c r="C97" s="93" t="s">
        <v>70</v>
      </c>
      <c r="D97" s="93" t="s">
        <v>171</v>
      </c>
      <c r="E97" s="93" t="s">
        <v>5</v>
      </c>
      <c r="F97" s="93"/>
      <c r="G97" s="16">
        <f>G98+G100</f>
        <v>200</v>
      </c>
      <c r="H97" s="34">
        <f aca="true" t="shared" si="19" ref="H97:X97">H98</f>
        <v>0</v>
      </c>
      <c r="I97" s="34">
        <f t="shared" si="19"/>
        <v>0</v>
      </c>
      <c r="J97" s="34">
        <f t="shared" si="19"/>
        <v>0</v>
      </c>
      <c r="K97" s="34">
        <f t="shared" si="19"/>
        <v>0</v>
      </c>
      <c r="L97" s="34">
        <f t="shared" si="19"/>
        <v>0</v>
      </c>
      <c r="M97" s="34">
        <f t="shared" si="19"/>
        <v>0</v>
      </c>
      <c r="N97" s="34">
        <f t="shared" si="19"/>
        <v>0</v>
      </c>
      <c r="O97" s="34">
        <f t="shared" si="19"/>
        <v>0</v>
      </c>
      <c r="P97" s="34">
        <f t="shared" si="19"/>
        <v>0</v>
      </c>
      <c r="Q97" s="34">
        <f t="shared" si="19"/>
        <v>0</v>
      </c>
      <c r="R97" s="34">
        <f t="shared" si="19"/>
        <v>0</v>
      </c>
      <c r="S97" s="34">
        <f t="shared" si="19"/>
        <v>0</v>
      </c>
      <c r="T97" s="34">
        <f t="shared" si="19"/>
        <v>0</v>
      </c>
      <c r="U97" s="34">
        <f t="shared" si="19"/>
        <v>0</v>
      </c>
      <c r="V97" s="34">
        <f t="shared" si="19"/>
        <v>0</v>
      </c>
      <c r="W97" s="34">
        <f t="shared" si="19"/>
        <v>0</v>
      </c>
      <c r="X97" s="68">
        <f t="shared" si="19"/>
        <v>277.89792</v>
      </c>
      <c r="Y97" s="59">
        <f>X97/G97*100</f>
        <v>138.94896</v>
      </c>
    </row>
    <row r="98" spans="1:25" ht="32.25" outlineLevel="5" thickBot="1">
      <c r="A98" s="5" t="s">
        <v>107</v>
      </c>
      <c r="B98" s="21">
        <v>951</v>
      </c>
      <c r="C98" s="6" t="s">
        <v>70</v>
      </c>
      <c r="D98" s="6" t="s">
        <v>171</v>
      </c>
      <c r="E98" s="6" t="s">
        <v>101</v>
      </c>
      <c r="F98" s="6"/>
      <c r="G98" s="7">
        <f>G99</f>
        <v>200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277.89792</v>
      </c>
      <c r="Y98" s="59">
        <f>X98/G98*100</f>
        <v>138.94896</v>
      </c>
    </row>
    <row r="99" spans="1:25" ht="32.25" outlineLevel="5" thickBot="1">
      <c r="A99" s="90" t="s">
        <v>109</v>
      </c>
      <c r="B99" s="94">
        <v>951</v>
      </c>
      <c r="C99" s="95" t="s">
        <v>70</v>
      </c>
      <c r="D99" s="95" t="s">
        <v>171</v>
      </c>
      <c r="E99" s="95" t="s">
        <v>103</v>
      </c>
      <c r="F99" s="95"/>
      <c r="G99" s="100">
        <v>200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16.5" outlineLevel="5" thickBot="1">
      <c r="A100" s="5" t="s">
        <v>110</v>
      </c>
      <c r="B100" s="21">
        <v>951</v>
      </c>
      <c r="C100" s="6" t="s">
        <v>70</v>
      </c>
      <c r="D100" s="6" t="s">
        <v>171</v>
      </c>
      <c r="E100" s="6" t="s">
        <v>104</v>
      </c>
      <c r="F100" s="6"/>
      <c r="G100" s="7">
        <f>G101</f>
        <v>0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16.5" outlineLevel="5" thickBot="1">
      <c r="A101" s="90" t="s">
        <v>112</v>
      </c>
      <c r="B101" s="94">
        <v>951</v>
      </c>
      <c r="C101" s="95" t="s">
        <v>70</v>
      </c>
      <c r="D101" s="95" t="s">
        <v>171</v>
      </c>
      <c r="E101" s="95" t="s">
        <v>106</v>
      </c>
      <c r="F101" s="95"/>
      <c r="G101" s="100">
        <v>0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19.5" customHeight="1" outlineLevel="6" thickBot="1">
      <c r="A102" s="96" t="s">
        <v>172</v>
      </c>
      <c r="B102" s="92">
        <v>951</v>
      </c>
      <c r="C102" s="93" t="s">
        <v>70</v>
      </c>
      <c r="D102" s="93" t="s">
        <v>173</v>
      </c>
      <c r="E102" s="93" t="s">
        <v>5</v>
      </c>
      <c r="F102" s="93"/>
      <c r="G102" s="16">
        <f>G103</f>
        <v>0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70" t="e">
        <f>#REF!+X103</f>
        <v>#REF!</v>
      </c>
      <c r="Y102" s="59" t="e">
        <f aca="true" t="shared" si="20" ref="Y102:Y110">X102/G102*100</f>
        <v>#REF!</v>
      </c>
    </row>
    <row r="103" spans="1:25" ht="16.5" customHeight="1" outlineLevel="4" thickBot="1">
      <c r="A103" s="5" t="s">
        <v>119</v>
      </c>
      <c r="B103" s="21">
        <v>951</v>
      </c>
      <c r="C103" s="6" t="s">
        <v>70</v>
      </c>
      <c r="D103" s="6" t="s">
        <v>173</v>
      </c>
      <c r="E103" s="6" t="s">
        <v>120</v>
      </c>
      <c r="F103" s="6"/>
      <c r="G103" s="7">
        <v>0</v>
      </c>
      <c r="H103" s="34">
        <f aca="true" t="shared" si="21" ref="H103:W103">H107</f>
        <v>0</v>
      </c>
      <c r="I103" s="34">
        <f t="shared" si="21"/>
        <v>0</v>
      </c>
      <c r="J103" s="34">
        <f t="shared" si="21"/>
        <v>0</v>
      </c>
      <c r="K103" s="34">
        <f t="shared" si="21"/>
        <v>0</v>
      </c>
      <c r="L103" s="34">
        <f t="shared" si="21"/>
        <v>0</v>
      </c>
      <c r="M103" s="34">
        <f t="shared" si="21"/>
        <v>0</v>
      </c>
      <c r="N103" s="34">
        <f t="shared" si="21"/>
        <v>0</v>
      </c>
      <c r="O103" s="34">
        <f t="shared" si="21"/>
        <v>0</v>
      </c>
      <c r="P103" s="34">
        <f t="shared" si="21"/>
        <v>0</v>
      </c>
      <c r="Q103" s="34">
        <f t="shared" si="21"/>
        <v>0</v>
      </c>
      <c r="R103" s="34">
        <f t="shared" si="21"/>
        <v>0</v>
      </c>
      <c r="S103" s="34">
        <f t="shared" si="21"/>
        <v>0</v>
      </c>
      <c r="T103" s="34">
        <f t="shared" si="21"/>
        <v>0</v>
      </c>
      <c r="U103" s="34">
        <f t="shared" si="21"/>
        <v>0</v>
      </c>
      <c r="V103" s="34">
        <f t="shared" si="21"/>
        <v>0</v>
      </c>
      <c r="W103" s="34">
        <f t="shared" si="21"/>
        <v>0</v>
      </c>
      <c r="X103" s="64">
        <f>X107</f>
        <v>1067.9833</v>
      </c>
      <c r="Y103" s="59" t="e">
        <f t="shared" si="20"/>
        <v>#DIV/0!</v>
      </c>
    </row>
    <row r="104" spans="1:25" ht="48" customHeight="1" outlineLevel="4" thickBot="1">
      <c r="A104" s="96" t="s">
        <v>309</v>
      </c>
      <c r="B104" s="92">
        <v>951</v>
      </c>
      <c r="C104" s="93" t="s">
        <v>70</v>
      </c>
      <c r="D104" s="93" t="s">
        <v>310</v>
      </c>
      <c r="E104" s="93" t="s">
        <v>5</v>
      </c>
      <c r="F104" s="93"/>
      <c r="G104" s="16">
        <f>G105</f>
        <v>1078.9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</row>
    <row r="105" spans="1:25" ht="15.75" customHeight="1" outlineLevel="4" thickBot="1">
      <c r="A105" s="5" t="s">
        <v>107</v>
      </c>
      <c r="B105" s="21">
        <v>951</v>
      </c>
      <c r="C105" s="6" t="s">
        <v>70</v>
      </c>
      <c r="D105" s="6" t="s">
        <v>310</v>
      </c>
      <c r="E105" s="6" t="s">
        <v>101</v>
      </c>
      <c r="F105" s="6"/>
      <c r="G105" s="7">
        <f>G106</f>
        <v>1078.9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</row>
    <row r="106" spans="1:25" ht="15.75" customHeight="1" outlineLevel="4" thickBot="1">
      <c r="A106" s="90" t="s">
        <v>109</v>
      </c>
      <c r="B106" s="94">
        <v>951</v>
      </c>
      <c r="C106" s="95" t="s">
        <v>70</v>
      </c>
      <c r="D106" s="95" t="s">
        <v>310</v>
      </c>
      <c r="E106" s="95" t="s">
        <v>103</v>
      </c>
      <c r="F106" s="95"/>
      <c r="G106" s="100">
        <v>1078.9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</row>
    <row r="107" spans="1:25" ht="32.25" outlineLevel="5" thickBot="1">
      <c r="A107" s="96" t="s">
        <v>174</v>
      </c>
      <c r="B107" s="92">
        <v>951</v>
      </c>
      <c r="C107" s="93" t="s">
        <v>70</v>
      </c>
      <c r="D107" s="93" t="s">
        <v>175</v>
      </c>
      <c r="E107" s="93" t="s">
        <v>5</v>
      </c>
      <c r="F107" s="93"/>
      <c r="G107" s="16">
        <f>G108+G111+G114</f>
        <v>19630.49</v>
      </c>
      <c r="H107" s="26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44"/>
      <c r="X107" s="65">
        <v>1067.9833</v>
      </c>
      <c r="Y107" s="59">
        <f t="shared" si="20"/>
        <v>5.440431186384038</v>
      </c>
    </row>
    <row r="108" spans="1:25" ht="18.75" customHeight="1" outlineLevel="6" thickBot="1">
      <c r="A108" s="5" t="s">
        <v>122</v>
      </c>
      <c r="B108" s="21">
        <v>951</v>
      </c>
      <c r="C108" s="6" t="s">
        <v>70</v>
      </c>
      <c r="D108" s="6" t="s">
        <v>175</v>
      </c>
      <c r="E108" s="6" t="s">
        <v>121</v>
      </c>
      <c r="F108" s="6"/>
      <c r="G108" s="7">
        <f>G109+G110</f>
        <v>12841.79</v>
      </c>
      <c r="H108" s="32">
        <f aca="true" t="shared" si="22" ref="H108:X109">H109</f>
        <v>0</v>
      </c>
      <c r="I108" s="32">
        <f t="shared" si="22"/>
        <v>0</v>
      </c>
      <c r="J108" s="32">
        <f t="shared" si="22"/>
        <v>0</v>
      </c>
      <c r="K108" s="32">
        <f t="shared" si="22"/>
        <v>0</v>
      </c>
      <c r="L108" s="32">
        <f t="shared" si="22"/>
        <v>0</v>
      </c>
      <c r="M108" s="32">
        <f t="shared" si="22"/>
        <v>0</v>
      </c>
      <c r="N108" s="32">
        <f t="shared" si="22"/>
        <v>0</v>
      </c>
      <c r="O108" s="32">
        <f t="shared" si="22"/>
        <v>0</v>
      </c>
      <c r="P108" s="32">
        <f t="shared" si="22"/>
        <v>0</v>
      </c>
      <c r="Q108" s="32">
        <f t="shared" si="22"/>
        <v>0</v>
      </c>
      <c r="R108" s="32">
        <f t="shared" si="22"/>
        <v>0</v>
      </c>
      <c r="S108" s="32">
        <f t="shared" si="22"/>
        <v>0</v>
      </c>
      <c r="T108" s="32">
        <f t="shared" si="22"/>
        <v>0</v>
      </c>
      <c r="U108" s="32">
        <f t="shared" si="22"/>
        <v>0</v>
      </c>
      <c r="V108" s="32">
        <f t="shared" si="22"/>
        <v>0</v>
      </c>
      <c r="W108" s="32">
        <f t="shared" si="22"/>
        <v>0</v>
      </c>
      <c r="X108" s="67">
        <f>X109</f>
        <v>16240.50148</v>
      </c>
      <c r="Y108" s="59">
        <f t="shared" si="20"/>
        <v>126.4660259979333</v>
      </c>
    </row>
    <row r="109" spans="1:25" ht="16.5" outlineLevel="6" thickBot="1">
      <c r="A109" s="90" t="s">
        <v>99</v>
      </c>
      <c r="B109" s="94">
        <v>951</v>
      </c>
      <c r="C109" s="95" t="s">
        <v>70</v>
      </c>
      <c r="D109" s="95" t="s">
        <v>175</v>
      </c>
      <c r="E109" s="95" t="s">
        <v>123</v>
      </c>
      <c r="F109" s="95"/>
      <c r="G109" s="100">
        <v>12831.79</v>
      </c>
      <c r="H109" s="35">
        <f t="shared" si="22"/>
        <v>0</v>
      </c>
      <c r="I109" s="35">
        <f t="shared" si="22"/>
        <v>0</v>
      </c>
      <c r="J109" s="35">
        <f t="shared" si="22"/>
        <v>0</v>
      </c>
      <c r="K109" s="35">
        <f t="shared" si="22"/>
        <v>0</v>
      </c>
      <c r="L109" s="35">
        <f t="shared" si="22"/>
        <v>0</v>
      </c>
      <c r="M109" s="35">
        <f t="shared" si="22"/>
        <v>0</v>
      </c>
      <c r="N109" s="35">
        <f t="shared" si="22"/>
        <v>0</v>
      </c>
      <c r="O109" s="35">
        <f t="shared" si="22"/>
        <v>0</v>
      </c>
      <c r="P109" s="35">
        <f t="shared" si="22"/>
        <v>0</v>
      </c>
      <c r="Q109" s="35">
        <f t="shared" si="22"/>
        <v>0</v>
      </c>
      <c r="R109" s="35">
        <f t="shared" si="22"/>
        <v>0</v>
      </c>
      <c r="S109" s="35">
        <f t="shared" si="22"/>
        <v>0</v>
      </c>
      <c r="T109" s="35">
        <f t="shared" si="22"/>
        <v>0</v>
      </c>
      <c r="U109" s="35">
        <f t="shared" si="22"/>
        <v>0</v>
      </c>
      <c r="V109" s="35">
        <f t="shared" si="22"/>
        <v>0</v>
      </c>
      <c r="W109" s="35">
        <f t="shared" si="22"/>
        <v>0</v>
      </c>
      <c r="X109" s="71">
        <f t="shared" si="22"/>
        <v>16240.50148</v>
      </c>
      <c r="Y109" s="59">
        <f t="shared" si="20"/>
        <v>126.56458280567247</v>
      </c>
    </row>
    <row r="110" spans="1:25" ht="32.25" outlineLevel="6" thickBot="1">
      <c r="A110" s="90" t="s">
        <v>100</v>
      </c>
      <c r="B110" s="94">
        <v>951</v>
      </c>
      <c r="C110" s="95" t="s">
        <v>70</v>
      </c>
      <c r="D110" s="95" t="s">
        <v>175</v>
      </c>
      <c r="E110" s="95" t="s">
        <v>124</v>
      </c>
      <c r="F110" s="95"/>
      <c r="G110" s="100">
        <v>10</v>
      </c>
      <c r="H110" s="27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45"/>
      <c r="X110" s="65">
        <v>16240.50148</v>
      </c>
      <c r="Y110" s="59">
        <f t="shared" si="20"/>
        <v>162405.0148</v>
      </c>
    </row>
    <row r="111" spans="1:25" ht="32.25" outlineLevel="6" thickBot="1">
      <c r="A111" s="5" t="s">
        <v>107</v>
      </c>
      <c r="B111" s="21">
        <v>951</v>
      </c>
      <c r="C111" s="6" t="s">
        <v>70</v>
      </c>
      <c r="D111" s="6" t="s">
        <v>175</v>
      </c>
      <c r="E111" s="6" t="s">
        <v>101</v>
      </c>
      <c r="F111" s="6"/>
      <c r="G111" s="7">
        <f>G112+G113</f>
        <v>6575.9</v>
      </c>
      <c r="H111" s="88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75"/>
      <c r="Y111" s="59"/>
    </row>
    <row r="112" spans="1:25" ht="32.25" outlineLevel="6" thickBot="1">
      <c r="A112" s="90" t="s">
        <v>108</v>
      </c>
      <c r="B112" s="94">
        <v>951</v>
      </c>
      <c r="C112" s="95" t="s">
        <v>70</v>
      </c>
      <c r="D112" s="95" t="s">
        <v>175</v>
      </c>
      <c r="E112" s="95" t="s">
        <v>102</v>
      </c>
      <c r="F112" s="95"/>
      <c r="G112" s="100">
        <v>0</v>
      </c>
      <c r="H112" s="88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</row>
    <row r="113" spans="1:25" ht="32.25" outlineLevel="6" thickBot="1">
      <c r="A113" s="90" t="s">
        <v>109</v>
      </c>
      <c r="B113" s="94">
        <v>951</v>
      </c>
      <c r="C113" s="95" t="s">
        <v>70</v>
      </c>
      <c r="D113" s="95" t="s">
        <v>175</v>
      </c>
      <c r="E113" s="95" t="s">
        <v>103</v>
      </c>
      <c r="F113" s="95"/>
      <c r="G113" s="100">
        <v>6575.9</v>
      </c>
      <c r="H113" s="88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</row>
    <row r="114" spans="1:25" ht="16.5" outlineLevel="6" thickBot="1">
      <c r="A114" s="5" t="s">
        <v>110</v>
      </c>
      <c r="B114" s="21">
        <v>951</v>
      </c>
      <c r="C114" s="6" t="s">
        <v>70</v>
      </c>
      <c r="D114" s="6" t="s">
        <v>175</v>
      </c>
      <c r="E114" s="6" t="s">
        <v>104</v>
      </c>
      <c r="F114" s="6"/>
      <c r="G114" s="7">
        <f>G115+G116</f>
        <v>212.8</v>
      </c>
      <c r="H114" s="88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</row>
    <row r="115" spans="1:25" ht="32.25" outlineLevel="6" thickBot="1">
      <c r="A115" s="90" t="s">
        <v>111</v>
      </c>
      <c r="B115" s="94">
        <v>951</v>
      </c>
      <c r="C115" s="95" t="s">
        <v>70</v>
      </c>
      <c r="D115" s="95" t="s">
        <v>175</v>
      </c>
      <c r="E115" s="95" t="s">
        <v>105</v>
      </c>
      <c r="F115" s="95"/>
      <c r="G115" s="100">
        <v>169.6</v>
      </c>
      <c r="H115" s="88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90" t="s">
        <v>112</v>
      </c>
      <c r="B116" s="94">
        <v>951</v>
      </c>
      <c r="C116" s="95" t="s">
        <v>70</v>
      </c>
      <c r="D116" s="95" t="s">
        <v>175</v>
      </c>
      <c r="E116" s="95" t="s">
        <v>106</v>
      </c>
      <c r="F116" s="95"/>
      <c r="G116" s="100">
        <v>43.2</v>
      </c>
      <c r="H116" s="8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32.25" outlineLevel="6" thickBot="1">
      <c r="A117" s="116" t="s">
        <v>176</v>
      </c>
      <c r="B117" s="92">
        <v>951</v>
      </c>
      <c r="C117" s="93" t="s">
        <v>70</v>
      </c>
      <c r="D117" s="93" t="s">
        <v>177</v>
      </c>
      <c r="E117" s="93" t="s">
        <v>5</v>
      </c>
      <c r="F117" s="93"/>
      <c r="G117" s="16">
        <f>G118+G121</f>
        <v>1003.4</v>
      </c>
      <c r="H117" s="88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32.25" outlineLevel="6" thickBot="1">
      <c r="A118" s="5" t="s">
        <v>98</v>
      </c>
      <c r="B118" s="21">
        <v>951</v>
      </c>
      <c r="C118" s="6" t="s">
        <v>70</v>
      </c>
      <c r="D118" s="6" t="s">
        <v>177</v>
      </c>
      <c r="E118" s="6" t="s">
        <v>95</v>
      </c>
      <c r="F118" s="6"/>
      <c r="G118" s="7">
        <f>G119+G120</f>
        <v>848</v>
      </c>
      <c r="H118" s="88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16.5" outlineLevel="6" thickBot="1">
      <c r="A119" s="90" t="s">
        <v>99</v>
      </c>
      <c r="B119" s="94">
        <v>951</v>
      </c>
      <c r="C119" s="95" t="s">
        <v>70</v>
      </c>
      <c r="D119" s="95" t="s">
        <v>177</v>
      </c>
      <c r="E119" s="95" t="s">
        <v>96</v>
      </c>
      <c r="F119" s="95"/>
      <c r="G119" s="100">
        <v>846.8</v>
      </c>
      <c r="H119" s="8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90" t="s">
        <v>100</v>
      </c>
      <c r="B120" s="94">
        <v>951</v>
      </c>
      <c r="C120" s="95" t="s">
        <v>70</v>
      </c>
      <c r="D120" s="95" t="s">
        <v>177</v>
      </c>
      <c r="E120" s="95" t="s">
        <v>97</v>
      </c>
      <c r="F120" s="95"/>
      <c r="G120" s="100">
        <v>1.2</v>
      </c>
      <c r="H120" s="88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2.25" outlineLevel="6" thickBot="1">
      <c r="A121" s="5" t="s">
        <v>107</v>
      </c>
      <c r="B121" s="21">
        <v>951</v>
      </c>
      <c r="C121" s="6" t="s">
        <v>70</v>
      </c>
      <c r="D121" s="6" t="s">
        <v>177</v>
      </c>
      <c r="E121" s="6" t="s">
        <v>101</v>
      </c>
      <c r="F121" s="6"/>
      <c r="G121" s="7">
        <f>G122+G123</f>
        <v>155.4</v>
      </c>
      <c r="H121" s="88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2.25" outlineLevel="6" thickBot="1">
      <c r="A122" s="90" t="s">
        <v>108</v>
      </c>
      <c r="B122" s="94">
        <v>951</v>
      </c>
      <c r="C122" s="95" t="s">
        <v>70</v>
      </c>
      <c r="D122" s="95" t="s">
        <v>177</v>
      </c>
      <c r="E122" s="95" t="s">
        <v>102</v>
      </c>
      <c r="F122" s="95"/>
      <c r="G122" s="100">
        <v>0</v>
      </c>
      <c r="H122" s="8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32.25" outlineLevel="6" thickBot="1">
      <c r="A123" s="90" t="s">
        <v>109</v>
      </c>
      <c r="B123" s="94">
        <v>951</v>
      </c>
      <c r="C123" s="95" t="s">
        <v>70</v>
      </c>
      <c r="D123" s="95" t="s">
        <v>177</v>
      </c>
      <c r="E123" s="95" t="s">
        <v>103</v>
      </c>
      <c r="F123" s="95"/>
      <c r="G123" s="100">
        <v>155.4</v>
      </c>
      <c r="H123" s="88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34.5" customHeight="1" outlineLevel="6" thickBot="1">
      <c r="A124" s="116" t="s">
        <v>178</v>
      </c>
      <c r="B124" s="92">
        <v>951</v>
      </c>
      <c r="C124" s="93" t="s">
        <v>70</v>
      </c>
      <c r="D124" s="93" t="s">
        <v>179</v>
      </c>
      <c r="E124" s="93" t="s">
        <v>5</v>
      </c>
      <c r="F124" s="93"/>
      <c r="G124" s="16">
        <f>G125+G128</f>
        <v>538</v>
      </c>
      <c r="H124" s="88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32.25" outlineLevel="6" thickBot="1">
      <c r="A125" s="5" t="s">
        <v>98</v>
      </c>
      <c r="B125" s="21">
        <v>951</v>
      </c>
      <c r="C125" s="6" t="s">
        <v>70</v>
      </c>
      <c r="D125" s="6" t="s">
        <v>179</v>
      </c>
      <c r="E125" s="6" t="s">
        <v>95</v>
      </c>
      <c r="F125" s="6"/>
      <c r="G125" s="7">
        <f>G126+G127</f>
        <v>456.9</v>
      </c>
      <c r="H125" s="88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16.5" outlineLevel="6" thickBot="1">
      <c r="A126" s="90" t="s">
        <v>99</v>
      </c>
      <c r="B126" s="94">
        <v>951</v>
      </c>
      <c r="C126" s="95" t="s">
        <v>70</v>
      </c>
      <c r="D126" s="95" t="s">
        <v>179</v>
      </c>
      <c r="E126" s="95" t="s">
        <v>96</v>
      </c>
      <c r="F126" s="95"/>
      <c r="G126" s="100">
        <v>456.5</v>
      </c>
      <c r="H126" s="32">
        <f aca="true" t="shared" si="23" ref="H126:W126">H127</f>
        <v>0</v>
      </c>
      <c r="I126" s="32">
        <f t="shared" si="23"/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  <c r="O126" s="32">
        <f t="shared" si="23"/>
        <v>0</v>
      </c>
      <c r="P126" s="32">
        <f t="shared" si="23"/>
        <v>0</v>
      </c>
      <c r="Q126" s="32">
        <f t="shared" si="23"/>
        <v>0</v>
      </c>
      <c r="R126" s="32">
        <f t="shared" si="23"/>
        <v>0</v>
      </c>
      <c r="S126" s="32">
        <f t="shared" si="23"/>
        <v>0</v>
      </c>
      <c r="T126" s="32">
        <f t="shared" si="23"/>
        <v>0</v>
      </c>
      <c r="U126" s="32">
        <f t="shared" si="23"/>
        <v>0</v>
      </c>
      <c r="V126" s="32">
        <f t="shared" si="23"/>
        <v>0</v>
      </c>
      <c r="W126" s="32">
        <f t="shared" si="23"/>
        <v>0</v>
      </c>
      <c r="X126" s="67">
        <f>X127</f>
        <v>332.248</v>
      </c>
      <c r="Y126" s="59">
        <f>X126/G126*100</f>
        <v>72.78159912376779</v>
      </c>
    </row>
    <row r="127" spans="1:25" ht="32.25" outlineLevel="6" thickBot="1">
      <c r="A127" s="90" t="s">
        <v>100</v>
      </c>
      <c r="B127" s="94">
        <v>951</v>
      </c>
      <c r="C127" s="95" t="s">
        <v>70</v>
      </c>
      <c r="D127" s="95" t="s">
        <v>179</v>
      </c>
      <c r="E127" s="95" t="s">
        <v>97</v>
      </c>
      <c r="F127" s="95"/>
      <c r="G127" s="100">
        <v>0.4</v>
      </c>
      <c r="H127" s="27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45"/>
      <c r="X127" s="65">
        <v>332.248</v>
      </c>
      <c r="Y127" s="59">
        <f>X127/G127*100</f>
        <v>83061.99999999999</v>
      </c>
    </row>
    <row r="128" spans="1:25" ht="32.25" outlineLevel="6" thickBot="1">
      <c r="A128" s="5" t="s">
        <v>107</v>
      </c>
      <c r="B128" s="21">
        <v>951</v>
      </c>
      <c r="C128" s="6" t="s">
        <v>70</v>
      </c>
      <c r="D128" s="6" t="s">
        <v>179</v>
      </c>
      <c r="E128" s="6" t="s">
        <v>101</v>
      </c>
      <c r="F128" s="6"/>
      <c r="G128" s="7">
        <f>G129+G130</f>
        <v>81.1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90" t="s">
        <v>108</v>
      </c>
      <c r="B129" s="94">
        <v>951</v>
      </c>
      <c r="C129" s="95" t="s">
        <v>70</v>
      </c>
      <c r="D129" s="95" t="s">
        <v>179</v>
      </c>
      <c r="E129" s="95" t="s">
        <v>102</v>
      </c>
      <c r="F129" s="95"/>
      <c r="G129" s="100">
        <v>0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90" t="s">
        <v>109</v>
      </c>
      <c r="B130" s="94">
        <v>951</v>
      </c>
      <c r="C130" s="95" t="s">
        <v>70</v>
      </c>
      <c r="D130" s="95" t="s">
        <v>179</v>
      </c>
      <c r="E130" s="95" t="s">
        <v>103</v>
      </c>
      <c r="F130" s="95"/>
      <c r="G130" s="100">
        <v>81.1</v>
      </c>
      <c r="H130" s="8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4.5" customHeight="1" outlineLevel="6" thickBot="1">
      <c r="A131" s="116" t="s">
        <v>180</v>
      </c>
      <c r="B131" s="92">
        <v>951</v>
      </c>
      <c r="C131" s="93" t="s">
        <v>70</v>
      </c>
      <c r="D131" s="93" t="s">
        <v>181</v>
      </c>
      <c r="E131" s="93" t="s">
        <v>5</v>
      </c>
      <c r="F131" s="93"/>
      <c r="G131" s="16">
        <f>G132+G134</f>
        <v>652</v>
      </c>
      <c r="H131" s="88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32.25" outlineLevel="6" thickBot="1">
      <c r="A132" s="5" t="s">
        <v>98</v>
      </c>
      <c r="B132" s="21">
        <v>951</v>
      </c>
      <c r="C132" s="6" t="s">
        <v>70</v>
      </c>
      <c r="D132" s="6" t="s">
        <v>181</v>
      </c>
      <c r="E132" s="6" t="s">
        <v>95</v>
      </c>
      <c r="F132" s="6"/>
      <c r="G132" s="7">
        <f>G133</f>
        <v>619.4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16.5" outlineLevel="6" thickBot="1">
      <c r="A133" s="90" t="s">
        <v>99</v>
      </c>
      <c r="B133" s="94">
        <v>951</v>
      </c>
      <c r="C133" s="95" t="s">
        <v>70</v>
      </c>
      <c r="D133" s="95" t="s">
        <v>181</v>
      </c>
      <c r="E133" s="95" t="s">
        <v>96</v>
      </c>
      <c r="F133" s="117"/>
      <c r="G133" s="100">
        <v>619.4</v>
      </c>
      <c r="H133" s="32">
        <f aca="true" t="shared" si="24" ref="H133:W133">H134</f>
        <v>0</v>
      </c>
      <c r="I133" s="32">
        <f t="shared" si="24"/>
        <v>0</v>
      </c>
      <c r="J133" s="32">
        <f t="shared" si="24"/>
        <v>0</v>
      </c>
      <c r="K133" s="32">
        <f t="shared" si="24"/>
        <v>0</v>
      </c>
      <c r="L133" s="32">
        <f t="shared" si="24"/>
        <v>0</v>
      </c>
      <c r="M133" s="32">
        <f t="shared" si="24"/>
        <v>0</v>
      </c>
      <c r="N133" s="32">
        <f t="shared" si="24"/>
        <v>0</v>
      </c>
      <c r="O133" s="32">
        <f t="shared" si="24"/>
        <v>0</v>
      </c>
      <c r="P133" s="32">
        <f t="shared" si="24"/>
        <v>0</v>
      </c>
      <c r="Q133" s="32">
        <f t="shared" si="24"/>
        <v>0</v>
      </c>
      <c r="R133" s="32">
        <f t="shared" si="24"/>
        <v>0</v>
      </c>
      <c r="S133" s="32">
        <f t="shared" si="24"/>
        <v>0</v>
      </c>
      <c r="T133" s="32">
        <f t="shared" si="24"/>
        <v>0</v>
      </c>
      <c r="U133" s="32">
        <f t="shared" si="24"/>
        <v>0</v>
      </c>
      <c r="V133" s="32">
        <f t="shared" si="24"/>
        <v>0</v>
      </c>
      <c r="W133" s="32">
        <f t="shared" si="24"/>
        <v>0</v>
      </c>
      <c r="X133" s="67">
        <f>X134</f>
        <v>330.176</v>
      </c>
      <c r="Y133" s="59">
        <f>X133/G133*100</f>
        <v>53.30577978689054</v>
      </c>
    </row>
    <row r="134" spans="1:25" ht="32.25" outlineLevel="6" thickBot="1">
      <c r="A134" s="5" t="s">
        <v>107</v>
      </c>
      <c r="B134" s="21">
        <v>951</v>
      </c>
      <c r="C134" s="6" t="s">
        <v>70</v>
      </c>
      <c r="D134" s="6" t="s">
        <v>181</v>
      </c>
      <c r="E134" s="6" t="s">
        <v>101</v>
      </c>
      <c r="F134" s="118"/>
      <c r="G134" s="7">
        <f>G135+G136</f>
        <v>32.6</v>
      </c>
      <c r="H134" s="27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45"/>
      <c r="X134" s="65">
        <v>330.176</v>
      </c>
      <c r="Y134" s="59">
        <f>X134/G134*100</f>
        <v>1012.8098159509202</v>
      </c>
    </row>
    <row r="135" spans="1:25" ht="32.25" outlineLevel="6" thickBot="1">
      <c r="A135" s="90" t="s">
        <v>108</v>
      </c>
      <c r="B135" s="94">
        <v>951</v>
      </c>
      <c r="C135" s="95" t="s">
        <v>70</v>
      </c>
      <c r="D135" s="95" t="s">
        <v>181</v>
      </c>
      <c r="E135" s="95" t="s">
        <v>102</v>
      </c>
      <c r="F135" s="117"/>
      <c r="G135" s="100">
        <v>0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90" t="s">
        <v>109</v>
      </c>
      <c r="B136" s="94">
        <v>951</v>
      </c>
      <c r="C136" s="95" t="s">
        <v>70</v>
      </c>
      <c r="D136" s="95" t="s">
        <v>181</v>
      </c>
      <c r="E136" s="95" t="s">
        <v>103</v>
      </c>
      <c r="F136" s="117"/>
      <c r="G136" s="100">
        <v>32.6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18.75" customHeight="1" outlineLevel="6" thickBot="1">
      <c r="A137" s="13" t="s">
        <v>182</v>
      </c>
      <c r="B137" s="19">
        <v>951</v>
      </c>
      <c r="C137" s="11" t="s">
        <v>70</v>
      </c>
      <c r="D137" s="11" t="s">
        <v>6</v>
      </c>
      <c r="E137" s="11" t="s">
        <v>5</v>
      </c>
      <c r="F137" s="11"/>
      <c r="G137" s="12">
        <f>G145+G152+G138</f>
        <v>198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48" outlineLevel="6" thickBot="1">
      <c r="A138" s="116" t="s">
        <v>315</v>
      </c>
      <c r="B138" s="92">
        <v>951</v>
      </c>
      <c r="C138" s="109" t="s">
        <v>70</v>
      </c>
      <c r="D138" s="109" t="s">
        <v>311</v>
      </c>
      <c r="E138" s="109" t="s">
        <v>5</v>
      </c>
      <c r="F138" s="109"/>
      <c r="G138" s="125">
        <f>G139+G142</f>
        <v>88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6.75" customHeight="1" outlineLevel="6" thickBot="1">
      <c r="A139" s="5" t="s">
        <v>316</v>
      </c>
      <c r="B139" s="21">
        <v>951</v>
      </c>
      <c r="C139" s="6" t="s">
        <v>70</v>
      </c>
      <c r="D139" s="6" t="s">
        <v>312</v>
      </c>
      <c r="E139" s="6" t="s">
        <v>5</v>
      </c>
      <c r="F139" s="11"/>
      <c r="G139" s="7">
        <f>G140</f>
        <v>68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90" t="s">
        <v>107</v>
      </c>
      <c r="B140" s="94">
        <v>951</v>
      </c>
      <c r="C140" s="95" t="s">
        <v>70</v>
      </c>
      <c r="D140" s="95" t="s">
        <v>312</v>
      </c>
      <c r="E140" s="95" t="s">
        <v>101</v>
      </c>
      <c r="F140" s="11"/>
      <c r="G140" s="100">
        <f>G141</f>
        <v>68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109</v>
      </c>
      <c r="B141" s="94">
        <v>951</v>
      </c>
      <c r="C141" s="95" t="s">
        <v>70</v>
      </c>
      <c r="D141" s="95" t="s">
        <v>312</v>
      </c>
      <c r="E141" s="95" t="s">
        <v>103</v>
      </c>
      <c r="F141" s="11"/>
      <c r="G141" s="100">
        <v>68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5.25" customHeight="1" outlineLevel="6" thickBot="1">
      <c r="A142" s="5" t="s">
        <v>314</v>
      </c>
      <c r="B142" s="21">
        <v>951</v>
      </c>
      <c r="C142" s="6" t="s">
        <v>70</v>
      </c>
      <c r="D142" s="6" t="s">
        <v>313</v>
      </c>
      <c r="E142" s="6" t="s">
        <v>5</v>
      </c>
      <c r="F142" s="11"/>
      <c r="G142" s="7">
        <f>G143</f>
        <v>20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90" t="s">
        <v>107</v>
      </c>
      <c r="B143" s="94">
        <v>951</v>
      </c>
      <c r="C143" s="95" t="s">
        <v>70</v>
      </c>
      <c r="D143" s="95" t="s">
        <v>313</v>
      </c>
      <c r="E143" s="95" t="s">
        <v>101</v>
      </c>
      <c r="F143" s="11"/>
      <c r="G143" s="100">
        <f>G144</f>
        <v>20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90" t="s">
        <v>109</v>
      </c>
      <c r="B144" s="94">
        <v>951</v>
      </c>
      <c r="C144" s="95" t="s">
        <v>70</v>
      </c>
      <c r="D144" s="95" t="s">
        <v>313</v>
      </c>
      <c r="E144" s="95" t="s">
        <v>103</v>
      </c>
      <c r="F144" s="11"/>
      <c r="G144" s="100">
        <v>20</v>
      </c>
      <c r="H144" s="88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32.25" outlineLevel="6" thickBot="1">
      <c r="A145" s="96" t="s">
        <v>183</v>
      </c>
      <c r="B145" s="92">
        <v>951</v>
      </c>
      <c r="C145" s="93" t="s">
        <v>70</v>
      </c>
      <c r="D145" s="93" t="s">
        <v>42</v>
      </c>
      <c r="E145" s="93" t="s">
        <v>5</v>
      </c>
      <c r="F145" s="93"/>
      <c r="G145" s="16">
        <f>G146+G149</f>
        <v>10</v>
      </c>
      <c r="H145" s="88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5" t="s">
        <v>184</v>
      </c>
      <c r="B146" s="21">
        <v>951</v>
      </c>
      <c r="C146" s="6" t="s">
        <v>70</v>
      </c>
      <c r="D146" s="6" t="s">
        <v>185</v>
      </c>
      <c r="E146" s="6" t="s">
        <v>5</v>
      </c>
      <c r="F146" s="6"/>
      <c r="G146" s="7">
        <f>G147</f>
        <v>0</v>
      </c>
      <c r="H146" s="88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2.25" outlineLevel="6" thickBot="1">
      <c r="A147" s="90" t="s">
        <v>107</v>
      </c>
      <c r="B147" s="94">
        <v>951</v>
      </c>
      <c r="C147" s="95" t="s">
        <v>70</v>
      </c>
      <c r="D147" s="95" t="s">
        <v>185</v>
      </c>
      <c r="E147" s="95" t="s">
        <v>101</v>
      </c>
      <c r="F147" s="95"/>
      <c r="G147" s="100">
        <f>G148</f>
        <v>0</v>
      </c>
      <c r="H147" s="32">
        <f aca="true" t="shared" si="25" ref="H147:W147">H148</f>
        <v>0</v>
      </c>
      <c r="I147" s="32">
        <f t="shared" si="25"/>
        <v>0</v>
      </c>
      <c r="J147" s="32">
        <f t="shared" si="25"/>
        <v>0</v>
      </c>
      <c r="K147" s="32">
        <f t="shared" si="25"/>
        <v>0</v>
      </c>
      <c r="L147" s="32">
        <f t="shared" si="25"/>
        <v>0</v>
      </c>
      <c r="M147" s="32">
        <f t="shared" si="25"/>
        <v>0</v>
      </c>
      <c r="N147" s="32">
        <f t="shared" si="25"/>
        <v>0</v>
      </c>
      <c r="O147" s="32">
        <f t="shared" si="25"/>
        <v>0</v>
      </c>
      <c r="P147" s="32">
        <f t="shared" si="25"/>
        <v>0</v>
      </c>
      <c r="Q147" s="32">
        <f t="shared" si="25"/>
        <v>0</v>
      </c>
      <c r="R147" s="32">
        <f t="shared" si="25"/>
        <v>0</v>
      </c>
      <c r="S147" s="32">
        <f t="shared" si="25"/>
        <v>0</v>
      </c>
      <c r="T147" s="32">
        <f t="shared" si="25"/>
        <v>0</v>
      </c>
      <c r="U147" s="32">
        <f t="shared" si="25"/>
        <v>0</v>
      </c>
      <c r="V147" s="32">
        <f t="shared" si="25"/>
        <v>0</v>
      </c>
      <c r="W147" s="32">
        <f t="shared" si="25"/>
        <v>0</v>
      </c>
      <c r="X147" s="67">
        <f>X148</f>
        <v>409.75398</v>
      </c>
      <c r="Y147" s="59" t="e">
        <f>X147/G147*100</f>
        <v>#DIV/0!</v>
      </c>
    </row>
    <row r="148" spans="1:25" ht="32.25" outlineLevel="6" thickBot="1">
      <c r="A148" s="90" t="s">
        <v>109</v>
      </c>
      <c r="B148" s="94">
        <v>951</v>
      </c>
      <c r="C148" s="95" t="s">
        <v>70</v>
      </c>
      <c r="D148" s="95" t="s">
        <v>185</v>
      </c>
      <c r="E148" s="95" t="s">
        <v>103</v>
      </c>
      <c r="F148" s="95"/>
      <c r="G148" s="100">
        <v>0</v>
      </c>
      <c r="H148" s="27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45"/>
      <c r="X148" s="65">
        <v>409.75398</v>
      </c>
      <c r="Y148" s="59" t="e">
        <f>X148/G148*100</f>
        <v>#DIV/0!</v>
      </c>
    </row>
    <row r="149" spans="1:25" ht="32.25" outlineLevel="6" thickBot="1">
      <c r="A149" s="5" t="s">
        <v>186</v>
      </c>
      <c r="B149" s="21">
        <v>951</v>
      </c>
      <c r="C149" s="6" t="s">
        <v>70</v>
      </c>
      <c r="D149" s="6" t="s">
        <v>187</v>
      </c>
      <c r="E149" s="6" t="s">
        <v>5</v>
      </c>
      <c r="F149" s="6"/>
      <c r="G149" s="7">
        <f>G150</f>
        <v>10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2.25" outlineLevel="6" thickBot="1">
      <c r="A150" s="90" t="s">
        <v>107</v>
      </c>
      <c r="B150" s="94">
        <v>951</v>
      </c>
      <c r="C150" s="95" t="s">
        <v>70</v>
      </c>
      <c r="D150" s="95" t="s">
        <v>187</v>
      </c>
      <c r="E150" s="95" t="s">
        <v>101</v>
      </c>
      <c r="F150" s="95"/>
      <c r="G150" s="100">
        <f>G151</f>
        <v>10</v>
      </c>
      <c r="H150" s="88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90" t="s">
        <v>109</v>
      </c>
      <c r="B151" s="94">
        <v>951</v>
      </c>
      <c r="C151" s="95" t="s">
        <v>70</v>
      </c>
      <c r="D151" s="95" t="s">
        <v>187</v>
      </c>
      <c r="E151" s="95" t="s">
        <v>103</v>
      </c>
      <c r="F151" s="95"/>
      <c r="G151" s="100">
        <v>10</v>
      </c>
      <c r="H151" s="88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96" t="s">
        <v>125</v>
      </c>
      <c r="B152" s="92">
        <v>951</v>
      </c>
      <c r="C152" s="93" t="s">
        <v>70</v>
      </c>
      <c r="D152" s="93" t="s">
        <v>188</v>
      </c>
      <c r="E152" s="93" t="s">
        <v>5</v>
      </c>
      <c r="F152" s="93"/>
      <c r="G152" s="16">
        <f>G153</f>
        <v>100</v>
      </c>
      <c r="H152" s="88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48" outlineLevel="6" thickBot="1">
      <c r="A153" s="5" t="s">
        <v>189</v>
      </c>
      <c r="B153" s="21">
        <v>951</v>
      </c>
      <c r="C153" s="6" t="s">
        <v>70</v>
      </c>
      <c r="D153" s="6" t="s">
        <v>190</v>
      </c>
      <c r="E153" s="6" t="s">
        <v>5</v>
      </c>
      <c r="F153" s="6"/>
      <c r="G153" s="7">
        <f>G154</f>
        <v>100</v>
      </c>
      <c r="H153" s="40">
        <f aca="true" t="shared" si="26" ref="H153:X155">H154</f>
        <v>0</v>
      </c>
      <c r="I153" s="40">
        <f t="shared" si="26"/>
        <v>0</v>
      </c>
      <c r="J153" s="40">
        <f t="shared" si="26"/>
        <v>0</v>
      </c>
      <c r="K153" s="40">
        <f t="shared" si="26"/>
        <v>0</v>
      </c>
      <c r="L153" s="40">
        <f t="shared" si="26"/>
        <v>0</v>
      </c>
      <c r="M153" s="40">
        <f t="shared" si="26"/>
        <v>0</v>
      </c>
      <c r="N153" s="40">
        <f t="shared" si="26"/>
        <v>0</v>
      </c>
      <c r="O153" s="40">
        <f t="shared" si="26"/>
        <v>0</v>
      </c>
      <c r="P153" s="40">
        <f t="shared" si="26"/>
        <v>0</v>
      </c>
      <c r="Q153" s="40">
        <f t="shared" si="26"/>
        <v>0</v>
      </c>
      <c r="R153" s="40">
        <f t="shared" si="26"/>
        <v>0</v>
      </c>
      <c r="S153" s="40">
        <f t="shared" si="26"/>
        <v>0</v>
      </c>
      <c r="T153" s="40">
        <f t="shared" si="26"/>
        <v>0</v>
      </c>
      <c r="U153" s="40">
        <f t="shared" si="26"/>
        <v>0</v>
      </c>
      <c r="V153" s="40">
        <f t="shared" si="26"/>
        <v>0</v>
      </c>
      <c r="W153" s="40">
        <f t="shared" si="26"/>
        <v>0</v>
      </c>
      <c r="X153" s="72">
        <f t="shared" si="26"/>
        <v>1027.32</v>
      </c>
      <c r="Y153" s="59">
        <f aca="true" t="shared" si="27" ref="Y153:Y161">X153/G153*100</f>
        <v>1027.32</v>
      </c>
    </row>
    <row r="154" spans="1:25" ht="32.25" outlineLevel="6" thickBot="1">
      <c r="A154" s="90" t="s">
        <v>107</v>
      </c>
      <c r="B154" s="94">
        <v>951</v>
      </c>
      <c r="C154" s="95" t="s">
        <v>70</v>
      </c>
      <c r="D154" s="95" t="s">
        <v>190</v>
      </c>
      <c r="E154" s="95" t="s">
        <v>101</v>
      </c>
      <c r="F154" s="95"/>
      <c r="G154" s="100">
        <f>G155</f>
        <v>100</v>
      </c>
      <c r="H154" s="32">
        <f t="shared" si="26"/>
        <v>0</v>
      </c>
      <c r="I154" s="32">
        <f t="shared" si="26"/>
        <v>0</v>
      </c>
      <c r="J154" s="32">
        <f t="shared" si="26"/>
        <v>0</v>
      </c>
      <c r="K154" s="32">
        <f t="shared" si="26"/>
        <v>0</v>
      </c>
      <c r="L154" s="32">
        <f t="shared" si="26"/>
        <v>0</v>
      </c>
      <c r="M154" s="32">
        <f t="shared" si="26"/>
        <v>0</v>
      </c>
      <c r="N154" s="32">
        <f t="shared" si="26"/>
        <v>0</v>
      </c>
      <c r="O154" s="32">
        <f t="shared" si="26"/>
        <v>0</v>
      </c>
      <c r="P154" s="32">
        <f t="shared" si="26"/>
        <v>0</v>
      </c>
      <c r="Q154" s="32">
        <f t="shared" si="26"/>
        <v>0</v>
      </c>
      <c r="R154" s="32">
        <f t="shared" si="26"/>
        <v>0</v>
      </c>
      <c r="S154" s="32">
        <f t="shared" si="26"/>
        <v>0</v>
      </c>
      <c r="T154" s="32">
        <f t="shared" si="26"/>
        <v>0</v>
      </c>
      <c r="U154" s="32">
        <f t="shared" si="26"/>
        <v>0</v>
      </c>
      <c r="V154" s="32">
        <f t="shared" si="26"/>
        <v>0</v>
      </c>
      <c r="W154" s="32">
        <f t="shared" si="26"/>
        <v>0</v>
      </c>
      <c r="X154" s="67">
        <f t="shared" si="26"/>
        <v>1027.32</v>
      </c>
      <c r="Y154" s="59">
        <f t="shared" si="27"/>
        <v>1027.32</v>
      </c>
    </row>
    <row r="155" spans="1:25" ht="32.25" outlineLevel="6" thickBot="1">
      <c r="A155" s="90" t="s">
        <v>109</v>
      </c>
      <c r="B155" s="94">
        <v>951</v>
      </c>
      <c r="C155" s="95" t="s">
        <v>70</v>
      </c>
      <c r="D155" s="95" t="s">
        <v>190</v>
      </c>
      <c r="E155" s="95" t="s">
        <v>103</v>
      </c>
      <c r="F155" s="95"/>
      <c r="G155" s="100">
        <v>100</v>
      </c>
      <c r="H155" s="34">
        <f t="shared" si="26"/>
        <v>0</v>
      </c>
      <c r="I155" s="34">
        <f t="shared" si="26"/>
        <v>0</v>
      </c>
      <c r="J155" s="34">
        <f t="shared" si="26"/>
        <v>0</v>
      </c>
      <c r="K155" s="34">
        <f t="shared" si="26"/>
        <v>0</v>
      </c>
      <c r="L155" s="34">
        <f t="shared" si="26"/>
        <v>0</v>
      </c>
      <c r="M155" s="34">
        <f t="shared" si="26"/>
        <v>0</v>
      </c>
      <c r="N155" s="34">
        <f t="shared" si="26"/>
        <v>0</v>
      </c>
      <c r="O155" s="34">
        <f t="shared" si="26"/>
        <v>0</v>
      </c>
      <c r="P155" s="34">
        <f t="shared" si="26"/>
        <v>0</v>
      </c>
      <c r="Q155" s="34">
        <f t="shared" si="26"/>
        <v>0</v>
      </c>
      <c r="R155" s="34">
        <f t="shared" si="26"/>
        <v>0</v>
      </c>
      <c r="S155" s="34">
        <f t="shared" si="26"/>
        <v>0</v>
      </c>
      <c r="T155" s="34">
        <f t="shared" si="26"/>
        <v>0</v>
      </c>
      <c r="U155" s="34">
        <f t="shared" si="26"/>
        <v>0</v>
      </c>
      <c r="V155" s="34">
        <f t="shared" si="26"/>
        <v>0</v>
      </c>
      <c r="W155" s="34">
        <f t="shared" si="26"/>
        <v>0</v>
      </c>
      <c r="X155" s="68">
        <f t="shared" si="26"/>
        <v>1027.32</v>
      </c>
      <c r="Y155" s="59">
        <f t="shared" si="27"/>
        <v>1027.32</v>
      </c>
    </row>
    <row r="156" spans="1:25" ht="16.5" outlineLevel="6" thickBot="1">
      <c r="A156" s="119" t="s">
        <v>191</v>
      </c>
      <c r="B156" s="133">
        <v>951</v>
      </c>
      <c r="C156" s="39" t="s">
        <v>192</v>
      </c>
      <c r="D156" s="39" t="s">
        <v>6</v>
      </c>
      <c r="E156" s="39" t="s">
        <v>5</v>
      </c>
      <c r="F156" s="120"/>
      <c r="G156" s="121">
        <f>G157</f>
        <v>1502.4</v>
      </c>
      <c r="H156" s="27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45"/>
      <c r="X156" s="65">
        <v>1027.32</v>
      </c>
      <c r="Y156" s="59">
        <f t="shared" si="27"/>
        <v>68.37859424920127</v>
      </c>
    </row>
    <row r="157" spans="1:25" ht="18" customHeight="1" outlineLevel="6" thickBot="1">
      <c r="A157" s="30" t="s">
        <v>85</v>
      </c>
      <c r="B157" s="19">
        <v>951</v>
      </c>
      <c r="C157" s="9" t="s">
        <v>86</v>
      </c>
      <c r="D157" s="9" t="s">
        <v>6</v>
      </c>
      <c r="E157" s="9" t="s">
        <v>5</v>
      </c>
      <c r="F157" s="122" t="s">
        <v>5</v>
      </c>
      <c r="G157" s="31">
        <f>G158</f>
        <v>1502.4</v>
      </c>
      <c r="H157" s="29" t="e">
        <f>H158+#REF!</f>
        <v>#REF!</v>
      </c>
      <c r="I157" s="29" t="e">
        <f>I158+#REF!</f>
        <v>#REF!</v>
      </c>
      <c r="J157" s="29" t="e">
        <f>J158+#REF!</f>
        <v>#REF!</v>
      </c>
      <c r="K157" s="29" t="e">
        <f>K158+#REF!</f>
        <v>#REF!</v>
      </c>
      <c r="L157" s="29" t="e">
        <f>L158+#REF!</f>
        <v>#REF!</v>
      </c>
      <c r="M157" s="29" t="e">
        <f>M158+#REF!</f>
        <v>#REF!</v>
      </c>
      <c r="N157" s="29" t="e">
        <f>N158+#REF!</f>
        <v>#REF!</v>
      </c>
      <c r="O157" s="29" t="e">
        <f>O158+#REF!</f>
        <v>#REF!</v>
      </c>
      <c r="P157" s="29" t="e">
        <f>P158+#REF!</f>
        <v>#REF!</v>
      </c>
      <c r="Q157" s="29" t="e">
        <f>Q158+#REF!</f>
        <v>#REF!</v>
      </c>
      <c r="R157" s="29" t="e">
        <f>R158+#REF!</f>
        <v>#REF!</v>
      </c>
      <c r="S157" s="29" t="e">
        <f>S158+#REF!</f>
        <v>#REF!</v>
      </c>
      <c r="T157" s="29" t="e">
        <f>T158+#REF!</f>
        <v>#REF!</v>
      </c>
      <c r="U157" s="29" t="e">
        <f>U158+#REF!</f>
        <v>#REF!</v>
      </c>
      <c r="V157" s="29" t="e">
        <f>V158+#REF!</f>
        <v>#REF!</v>
      </c>
      <c r="W157" s="29" t="e">
        <f>W158+#REF!</f>
        <v>#REF!</v>
      </c>
      <c r="X157" s="73" t="e">
        <f>X158+#REF!</f>
        <v>#REF!</v>
      </c>
      <c r="Y157" s="59" t="e">
        <f t="shared" si="27"/>
        <v>#REF!</v>
      </c>
    </row>
    <row r="158" spans="1:25" ht="34.5" customHeight="1" outlineLevel="3" thickBot="1">
      <c r="A158" s="114" t="s">
        <v>158</v>
      </c>
      <c r="B158" s="19">
        <v>951</v>
      </c>
      <c r="C158" s="11" t="s">
        <v>86</v>
      </c>
      <c r="D158" s="11" t="s">
        <v>159</v>
      </c>
      <c r="E158" s="11" t="s">
        <v>5</v>
      </c>
      <c r="F158" s="123"/>
      <c r="G158" s="32">
        <f>G159</f>
        <v>1502.4</v>
      </c>
      <c r="H158" s="31">
        <f aca="true" t="shared" si="28" ref="H158:X160">H159</f>
        <v>0</v>
      </c>
      <c r="I158" s="31">
        <f t="shared" si="28"/>
        <v>0</v>
      </c>
      <c r="J158" s="31">
        <f t="shared" si="28"/>
        <v>0</v>
      </c>
      <c r="K158" s="31">
        <f t="shared" si="28"/>
        <v>0</v>
      </c>
      <c r="L158" s="31">
        <f t="shared" si="28"/>
        <v>0</v>
      </c>
      <c r="M158" s="31">
        <f t="shared" si="28"/>
        <v>0</v>
      </c>
      <c r="N158" s="31">
        <f t="shared" si="28"/>
        <v>0</v>
      </c>
      <c r="O158" s="31">
        <f t="shared" si="28"/>
        <v>0</v>
      </c>
      <c r="P158" s="31">
        <f t="shared" si="28"/>
        <v>0</v>
      </c>
      <c r="Q158" s="31">
        <f t="shared" si="28"/>
        <v>0</v>
      </c>
      <c r="R158" s="31">
        <f t="shared" si="28"/>
        <v>0</v>
      </c>
      <c r="S158" s="31">
        <f t="shared" si="28"/>
        <v>0</v>
      </c>
      <c r="T158" s="31">
        <f t="shared" si="28"/>
        <v>0</v>
      </c>
      <c r="U158" s="31">
        <f t="shared" si="28"/>
        <v>0</v>
      </c>
      <c r="V158" s="31">
        <f t="shared" si="28"/>
        <v>0</v>
      </c>
      <c r="W158" s="31">
        <f t="shared" si="28"/>
        <v>0</v>
      </c>
      <c r="X158" s="66">
        <f t="shared" si="28"/>
        <v>67.348</v>
      </c>
      <c r="Y158" s="59">
        <f t="shared" si="27"/>
        <v>4.48269435569755</v>
      </c>
    </row>
    <row r="159" spans="1:25" ht="18.75" customHeight="1" outlineLevel="3" thickBot="1">
      <c r="A159" s="114" t="s">
        <v>160</v>
      </c>
      <c r="B159" s="19">
        <v>951</v>
      </c>
      <c r="C159" s="11" t="s">
        <v>86</v>
      </c>
      <c r="D159" s="11" t="s">
        <v>161</v>
      </c>
      <c r="E159" s="11" t="s">
        <v>5</v>
      </c>
      <c r="F159" s="123"/>
      <c r="G159" s="32">
        <f>G160</f>
        <v>1502.4</v>
      </c>
      <c r="H159" s="32">
        <f t="shared" si="28"/>
        <v>0</v>
      </c>
      <c r="I159" s="32">
        <f t="shared" si="28"/>
        <v>0</v>
      </c>
      <c r="J159" s="32">
        <f t="shared" si="28"/>
        <v>0</v>
      </c>
      <c r="K159" s="32">
        <f t="shared" si="28"/>
        <v>0</v>
      </c>
      <c r="L159" s="32">
        <f t="shared" si="28"/>
        <v>0</v>
      </c>
      <c r="M159" s="32">
        <f t="shared" si="28"/>
        <v>0</v>
      </c>
      <c r="N159" s="32">
        <f t="shared" si="28"/>
        <v>0</v>
      </c>
      <c r="O159" s="32">
        <f t="shared" si="28"/>
        <v>0</v>
      </c>
      <c r="P159" s="32">
        <f t="shared" si="28"/>
        <v>0</v>
      </c>
      <c r="Q159" s="32">
        <f t="shared" si="28"/>
        <v>0</v>
      </c>
      <c r="R159" s="32">
        <f t="shared" si="28"/>
        <v>0</v>
      </c>
      <c r="S159" s="32">
        <f t="shared" si="28"/>
        <v>0</v>
      </c>
      <c r="T159" s="32">
        <f t="shared" si="28"/>
        <v>0</v>
      </c>
      <c r="U159" s="32">
        <f t="shared" si="28"/>
        <v>0</v>
      </c>
      <c r="V159" s="32">
        <f t="shared" si="28"/>
        <v>0</v>
      </c>
      <c r="W159" s="32">
        <f t="shared" si="28"/>
        <v>0</v>
      </c>
      <c r="X159" s="67">
        <f t="shared" si="28"/>
        <v>67.348</v>
      </c>
      <c r="Y159" s="59">
        <f t="shared" si="27"/>
        <v>4.48269435569755</v>
      </c>
    </row>
    <row r="160" spans="1:25" ht="33.75" customHeight="1" outlineLevel="4" thickBot="1">
      <c r="A160" s="91" t="s">
        <v>39</v>
      </c>
      <c r="B160" s="92">
        <v>951</v>
      </c>
      <c r="C160" s="93" t="s">
        <v>86</v>
      </c>
      <c r="D160" s="93" t="s">
        <v>193</v>
      </c>
      <c r="E160" s="93" t="s">
        <v>5</v>
      </c>
      <c r="F160" s="124" t="s">
        <v>5</v>
      </c>
      <c r="G160" s="35">
        <f>G161</f>
        <v>1502.4</v>
      </c>
      <c r="H160" s="34">
        <f t="shared" si="28"/>
        <v>0</v>
      </c>
      <c r="I160" s="34">
        <f t="shared" si="28"/>
        <v>0</v>
      </c>
      <c r="J160" s="34">
        <f t="shared" si="28"/>
        <v>0</v>
      </c>
      <c r="K160" s="34">
        <f t="shared" si="28"/>
        <v>0</v>
      </c>
      <c r="L160" s="34">
        <f t="shared" si="28"/>
        <v>0</v>
      </c>
      <c r="M160" s="34">
        <f t="shared" si="28"/>
        <v>0</v>
      </c>
      <c r="N160" s="34">
        <f t="shared" si="28"/>
        <v>0</v>
      </c>
      <c r="O160" s="34">
        <f t="shared" si="28"/>
        <v>0</v>
      </c>
      <c r="P160" s="34">
        <f t="shared" si="28"/>
        <v>0</v>
      </c>
      <c r="Q160" s="34">
        <f t="shared" si="28"/>
        <v>0</v>
      </c>
      <c r="R160" s="34">
        <f t="shared" si="28"/>
        <v>0</v>
      </c>
      <c r="S160" s="34">
        <f t="shared" si="28"/>
        <v>0</v>
      </c>
      <c r="T160" s="34">
        <f t="shared" si="28"/>
        <v>0</v>
      </c>
      <c r="U160" s="34">
        <f t="shared" si="28"/>
        <v>0</v>
      </c>
      <c r="V160" s="34">
        <f t="shared" si="28"/>
        <v>0</v>
      </c>
      <c r="W160" s="34">
        <f t="shared" si="28"/>
        <v>0</v>
      </c>
      <c r="X160" s="68">
        <f t="shared" si="28"/>
        <v>67.348</v>
      </c>
      <c r="Y160" s="59">
        <f t="shared" si="27"/>
        <v>4.48269435569755</v>
      </c>
    </row>
    <row r="161" spans="1:25" ht="16.5" outlineLevel="5" thickBot="1">
      <c r="A161" s="33" t="s">
        <v>127</v>
      </c>
      <c r="B161" s="135">
        <v>951</v>
      </c>
      <c r="C161" s="6" t="s">
        <v>86</v>
      </c>
      <c r="D161" s="6" t="s">
        <v>193</v>
      </c>
      <c r="E161" s="6" t="s">
        <v>126</v>
      </c>
      <c r="F161" s="118" t="s">
        <v>194</v>
      </c>
      <c r="G161" s="34">
        <v>1502.4</v>
      </c>
      <c r="H161" s="26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44"/>
      <c r="X161" s="65">
        <v>67.348</v>
      </c>
      <c r="Y161" s="59">
        <f t="shared" si="27"/>
        <v>4.48269435569755</v>
      </c>
    </row>
    <row r="162" spans="1:25" ht="32.25" outlineLevel="5" thickBot="1">
      <c r="A162" s="110" t="s">
        <v>55</v>
      </c>
      <c r="B162" s="18">
        <v>951</v>
      </c>
      <c r="C162" s="14" t="s">
        <v>54</v>
      </c>
      <c r="D162" s="14" t="s">
        <v>6</v>
      </c>
      <c r="E162" s="14" t="s">
        <v>5</v>
      </c>
      <c r="F162" s="14"/>
      <c r="G162" s="15">
        <f aca="true" t="shared" si="29" ref="G162:G167">G163</f>
        <v>50</v>
      </c>
      <c r="H162" s="55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75"/>
      <c r="Y162" s="59"/>
    </row>
    <row r="163" spans="1:25" ht="48" outlineLevel="6" thickBot="1">
      <c r="A163" s="8" t="s">
        <v>32</v>
      </c>
      <c r="B163" s="19">
        <v>951</v>
      </c>
      <c r="C163" s="9" t="s">
        <v>11</v>
      </c>
      <c r="D163" s="9" t="s">
        <v>6</v>
      </c>
      <c r="E163" s="9" t="s">
        <v>5</v>
      </c>
      <c r="F163" s="9"/>
      <c r="G163" s="10">
        <f t="shared" si="29"/>
        <v>50</v>
      </c>
      <c r="H163" s="29" t="e">
        <f aca="true" t="shared" si="30" ref="H163:X163">H164+H169</f>
        <v>#REF!</v>
      </c>
      <c r="I163" s="29" t="e">
        <f t="shared" si="30"/>
        <v>#REF!</v>
      </c>
      <c r="J163" s="29" t="e">
        <f t="shared" si="30"/>
        <v>#REF!</v>
      </c>
      <c r="K163" s="29" t="e">
        <f t="shared" si="30"/>
        <v>#REF!</v>
      </c>
      <c r="L163" s="29" t="e">
        <f t="shared" si="30"/>
        <v>#REF!</v>
      </c>
      <c r="M163" s="29" t="e">
        <f t="shared" si="30"/>
        <v>#REF!</v>
      </c>
      <c r="N163" s="29" t="e">
        <f t="shared" si="30"/>
        <v>#REF!</v>
      </c>
      <c r="O163" s="29" t="e">
        <f t="shared" si="30"/>
        <v>#REF!</v>
      </c>
      <c r="P163" s="29" t="e">
        <f t="shared" si="30"/>
        <v>#REF!</v>
      </c>
      <c r="Q163" s="29" t="e">
        <f t="shared" si="30"/>
        <v>#REF!</v>
      </c>
      <c r="R163" s="29" t="e">
        <f t="shared" si="30"/>
        <v>#REF!</v>
      </c>
      <c r="S163" s="29" t="e">
        <f t="shared" si="30"/>
        <v>#REF!</v>
      </c>
      <c r="T163" s="29" t="e">
        <f t="shared" si="30"/>
        <v>#REF!</v>
      </c>
      <c r="U163" s="29" t="e">
        <f t="shared" si="30"/>
        <v>#REF!</v>
      </c>
      <c r="V163" s="29" t="e">
        <f t="shared" si="30"/>
        <v>#REF!</v>
      </c>
      <c r="W163" s="29" t="e">
        <f t="shared" si="30"/>
        <v>#REF!</v>
      </c>
      <c r="X163" s="73" t="e">
        <f t="shared" si="30"/>
        <v>#REF!</v>
      </c>
      <c r="Y163" s="59" t="e">
        <f>X163/G163*100</f>
        <v>#REF!</v>
      </c>
    </row>
    <row r="164" spans="1:25" ht="32.25" outlineLevel="6" thickBot="1">
      <c r="A164" s="114" t="s">
        <v>158</v>
      </c>
      <c r="B164" s="19">
        <v>951</v>
      </c>
      <c r="C164" s="9" t="s">
        <v>11</v>
      </c>
      <c r="D164" s="9" t="s">
        <v>159</v>
      </c>
      <c r="E164" s="9" t="s">
        <v>5</v>
      </c>
      <c r="F164" s="9"/>
      <c r="G164" s="10">
        <f t="shared" si="29"/>
        <v>50</v>
      </c>
      <c r="H164" s="31">
        <f aca="true" t="shared" si="31" ref="H164:X165">H165</f>
        <v>0</v>
      </c>
      <c r="I164" s="31">
        <f t="shared" si="31"/>
        <v>0</v>
      </c>
      <c r="J164" s="31">
        <f t="shared" si="31"/>
        <v>0</v>
      </c>
      <c r="K164" s="31">
        <f t="shared" si="31"/>
        <v>0</v>
      </c>
      <c r="L164" s="31">
        <f t="shared" si="31"/>
        <v>0</v>
      </c>
      <c r="M164" s="31">
        <f t="shared" si="31"/>
        <v>0</v>
      </c>
      <c r="N164" s="31">
        <f t="shared" si="31"/>
        <v>0</v>
      </c>
      <c r="O164" s="31">
        <f t="shared" si="31"/>
        <v>0</v>
      </c>
      <c r="P164" s="31">
        <f t="shared" si="31"/>
        <v>0</v>
      </c>
      <c r="Q164" s="31">
        <f t="shared" si="31"/>
        <v>0</v>
      </c>
      <c r="R164" s="31">
        <f t="shared" si="31"/>
        <v>0</v>
      </c>
      <c r="S164" s="31">
        <f t="shared" si="31"/>
        <v>0</v>
      </c>
      <c r="T164" s="31">
        <f t="shared" si="31"/>
        <v>0</v>
      </c>
      <c r="U164" s="31">
        <f t="shared" si="31"/>
        <v>0</v>
      </c>
      <c r="V164" s="31">
        <f t="shared" si="31"/>
        <v>0</v>
      </c>
      <c r="W164" s="31">
        <f t="shared" si="31"/>
        <v>0</v>
      </c>
      <c r="X164" s="66">
        <f t="shared" si="31"/>
        <v>0</v>
      </c>
      <c r="Y164" s="59">
        <f>X164/G164*100</f>
        <v>0</v>
      </c>
    </row>
    <row r="165" spans="1:25" ht="32.25" outlineLevel="6" thickBot="1">
      <c r="A165" s="114" t="s">
        <v>160</v>
      </c>
      <c r="B165" s="19">
        <v>951</v>
      </c>
      <c r="C165" s="11" t="s">
        <v>11</v>
      </c>
      <c r="D165" s="11" t="s">
        <v>161</v>
      </c>
      <c r="E165" s="11" t="s">
        <v>5</v>
      </c>
      <c r="F165" s="11"/>
      <c r="G165" s="12">
        <f t="shared" si="29"/>
        <v>50</v>
      </c>
      <c r="H165" s="32">
        <f t="shared" si="31"/>
        <v>0</v>
      </c>
      <c r="I165" s="32">
        <f t="shared" si="31"/>
        <v>0</v>
      </c>
      <c r="J165" s="32">
        <f t="shared" si="31"/>
        <v>0</v>
      </c>
      <c r="K165" s="32">
        <f t="shared" si="31"/>
        <v>0</v>
      </c>
      <c r="L165" s="32">
        <f t="shared" si="31"/>
        <v>0</v>
      </c>
      <c r="M165" s="32">
        <f t="shared" si="31"/>
        <v>0</v>
      </c>
      <c r="N165" s="32">
        <f t="shared" si="31"/>
        <v>0</v>
      </c>
      <c r="O165" s="32">
        <f t="shared" si="31"/>
        <v>0</v>
      </c>
      <c r="P165" s="32">
        <f t="shared" si="31"/>
        <v>0</v>
      </c>
      <c r="Q165" s="32">
        <f t="shared" si="31"/>
        <v>0</v>
      </c>
      <c r="R165" s="32">
        <f t="shared" si="31"/>
        <v>0</v>
      </c>
      <c r="S165" s="32">
        <f t="shared" si="31"/>
        <v>0</v>
      </c>
      <c r="T165" s="32">
        <f t="shared" si="31"/>
        <v>0</v>
      </c>
      <c r="U165" s="32">
        <f t="shared" si="31"/>
        <v>0</v>
      </c>
      <c r="V165" s="32">
        <f t="shared" si="31"/>
        <v>0</v>
      </c>
      <c r="W165" s="32">
        <f t="shared" si="31"/>
        <v>0</v>
      </c>
      <c r="X165" s="67">
        <f t="shared" si="31"/>
        <v>0</v>
      </c>
      <c r="Y165" s="59">
        <f>X165/G165*100</f>
        <v>0</v>
      </c>
    </row>
    <row r="166" spans="1:25" ht="48" outlineLevel="6" thickBot="1">
      <c r="A166" s="96" t="s">
        <v>195</v>
      </c>
      <c r="B166" s="92">
        <v>951</v>
      </c>
      <c r="C166" s="93" t="s">
        <v>11</v>
      </c>
      <c r="D166" s="93" t="s">
        <v>196</v>
      </c>
      <c r="E166" s="93" t="s">
        <v>5</v>
      </c>
      <c r="F166" s="93"/>
      <c r="G166" s="16">
        <f t="shared" si="29"/>
        <v>50</v>
      </c>
      <c r="H166" s="26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44"/>
      <c r="X166" s="65">
        <v>0</v>
      </c>
      <c r="Y166" s="59">
        <f>X166/G166*100</f>
        <v>0</v>
      </c>
    </row>
    <row r="167" spans="1:25" ht="32.25" outlineLevel="6" thickBot="1">
      <c r="A167" s="5" t="s">
        <v>107</v>
      </c>
      <c r="B167" s="21">
        <v>951</v>
      </c>
      <c r="C167" s="6" t="s">
        <v>11</v>
      </c>
      <c r="D167" s="6" t="s">
        <v>196</v>
      </c>
      <c r="E167" s="6" t="s">
        <v>101</v>
      </c>
      <c r="F167" s="6"/>
      <c r="G167" s="7">
        <f t="shared" si="29"/>
        <v>50</v>
      </c>
      <c r="H167" s="55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75"/>
      <c r="Y167" s="59"/>
    </row>
    <row r="168" spans="1:25" ht="32.25" outlineLevel="6" thickBot="1">
      <c r="A168" s="90" t="s">
        <v>109</v>
      </c>
      <c r="B168" s="94">
        <v>951</v>
      </c>
      <c r="C168" s="95" t="s">
        <v>11</v>
      </c>
      <c r="D168" s="95" t="s">
        <v>196</v>
      </c>
      <c r="E168" s="95" t="s">
        <v>103</v>
      </c>
      <c r="F168" s="95"/>
      <c r="G168" s="100">
        <v>50</v>
      </c>
      <c r="H168" s="55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75"/>
      <c r="Y168" s="59"/>
    </row>
    <row r="169" spans="1:25" ht="19.5" outlineLevel="3" thickBot="1">
      <c r="A169" s="110" t="s">
        <v>53</v>
      </c>
      <c r="B169" s="18">
        <v>951</v>
      </c>
      <c r="C169" s="14" t="s">
        <v>52</v>
      </c>
      <c r="D169" s="14" t="s">
        <v>6</v>
      </c>
      <c r="E169" s="14" t="s">
        <v>5</v>
      </c>
      <c r="F169" s="14"/>
      <c r="G169" s="15">
        <f>G176+G188+G170</f>
        <v>12922.109999999999</v>
      </c>
      <c r="H169" s="31" t="e">
        <f>H176+H179+H190+#REF!</f>
        <v>#REF!</v>
      </c>
      <c r="I169" s="31" t="e">
        <f>I176+I179+I190+#REF!</f>
        <v>#REF!</v>
      </c>
      <c r="J169" s="31" t="e">
        <f>J176+J179+J190+#REF!</f>
        <v>#REF!</v>
      </c>
      <c r="K169" s="31" t="e">
        <f>K176+K179+K190+#REF!</f>
        <v>#REF!</v>
      </c>
      <c r="L169" s="31" t="e">
        <f>L176+L179+L190+#REF!</f>
        <v>#REF!</v>
      </c>
      <c r="M169" s="31" t="e">
        <f>M176+M179+M190+#REF!</f>
        <v>#REF!</v>
      </c>
      <c r="N169" s="31" t="e">
        <f>N176+N179+N190+#REF!</f>
        <v>#REF!</v>
      </c>
      <c r="O169" s="31" t="e">
        <f>O176+O179+O190+#REF!</f>
        <v>#REF!</v>
      </c>
      <c r="P169" s="31" t="e">
        <f>P176+P179+P190+#REF!</f>
        <v>#REF!</v>
      </c>
      <c r="Q169" s="31" t="e">
        <f>Q176+Q179+Q190+#REF!</f>
        <v>#REF!</v>
      </c>
      <c r="R169" s="31" t="e">
        <f>R176+R179+R190+#REF!</f>
        <v>#REF!</v>
      </c>
      <c r="S169" s="31" t="e">
        <f>S176+S179+S190+#REF!</f>
        <v>#REF!</v>
      </c>
      <c r="T169" s="31" t="e">
        <f>T176+T179+T190+#REF!</f>
        <v>#REF!</v>
      </c>
      <c r="U169" s="31" t="e">
        <f>U176+U179+U190+#REF!</f>
        <v>#REF!</v>
      </c>
      <c r="V169" s="31" t="e">
        <f>V176+V179+V190+#REF!</f>
        <v>#REF!</v>
      </c>
      <c r="W169" s="31" t="e">
        <f>W176+W179+W190+#REF!</f>
        <v>#REF!</v>
      </c>
      <c r="X169" s="66" t="e">
        <f>X176+X179+X190+#REF!</f>
        <v>#REF!</v>
      </c>
      <c r="Y169" s="59" t="e">
        <f>X169/G169*100</f>
        <v>#REF!</v>
      </c>
    </row>
    <row r="170" spans="1:25" ht="16.5" outlineLevel="3" thickBot="1">
      <c r="A170" s="80" t="s">
        <v>344</v>
      </c>
      <c r="B170" s="19">
        <v>951</v>
      </c>
      <c r="C170" s="9" t="s">
        <v>346</v>
      </c>
      <c r="D170" s="9" t="s">
        <v>6</v>
      </c>
      <c r="E170" s="9" t="s">
        <v>5</v>
      </c>
      <c r="F170" s="9"/>
      <c r="G170" s="145">
        <f>G171</f>
        <v>400.96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66"/>
      <c r="Y170" s="59"/>
    </row>
    <row r="171" spans="1:25" ht="32.25" outlineLevel="3" thickBot="1">
      <c r="A171" s="114" t="s">
        <v>158</v>
      </c>
      <c r="B171" s="19">
        <v>951</v>
      </c>
      <c r="C171" s="9" t="s">
        <v>346</v>
      </c>
      <c r="D171" s="9" t="s">
        <v>159</v>
      </c>
      <c r="E171" s="9" t="s">
        <v>5</v>
      </c>
      <c r="F171" s="9"/>
      <c r="G171" s="145">
        <f>G172</f>
        <v>400.96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66"/>
      <c r="Y171" s="59"/>
    </row>
    <row r="172" spans="1:25" ht="32.25" outlineLevel="3" thickBot="1">
      <c r="A172" s="114" t="s">
        <v>160</v>
      </c>
      <c r="B172" s="19">
        <v>951</v>
      </c>
      <c r="C172" s="9" t="s">
        <v>346</v>
      </c>
      <c r="D172" s="9" t="s">
        <v>161</v>
      </c>
      <c r="E172" s="9" t="s">
        <v>5</v>
      </c>
      <c r="F172" s="9"/>
      <c r="G172" s="145">
        <f>G173</f>
        <v>400.96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66"/>
      <c r="Y172" s="59"/>
    </row>
    <row r="173" spans="1:25" ht="48" outlineLevel="3" thickBot="1">
      <c r="A173" s="116" t="s">
        <v>345</v>
      </c>
      <c r="B173" s="92">
        <v>951</v>
      </c>
      <c r="C173" s="93" t="s">
        <v>346</v>
      </c>
      <c r="D173" s="93" t="s">
        <v>347</v>
      </c>
      <c r="E173" s="93" t="s">
        <v>5</v>
      </c>
      <c r="F173" s="93"/>
      <c r="G173" s="147">
        <f>G174</f>
        <v>400.96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66"/>
      <c r="Y173" s="59"/>
    </row>
    <row r="174" spans="1:25" ht="32.25" outlineLevel="3" thickBot="1">
      <c r="A174" s="5" t="s">
        <v>107</v>
      </c>
      <c r="B174" s="21">
        <v>951</v>
      </c>
      <c r="C174" s="6" t="s">
        <v>346</v>
      </c>
      <c r="D174" s="6" t="s">
        <v>347</v>
      </c>
      <c r="E174" s="6" t="s">
        <v>101</v>
      </c>
      <c r="F174" s="6"/>
      <c r="G174" s="151">
        <f>G175</f>
        <v>400.96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66"/>
      <c r="Y174" s="59"/>
    </row>
    <row r="175" spans="1:25" ht="32.25" outlineLevel="3" thickBot="1">
      <c r="A175" s="90" t="s">
        <v>109</v>
      </c>
      <c r="B175" s="94">
        <v>951</v>
      </c>
      <c r="C175" s="95" t="s">
        <v>346</v>
      </c>
      <c r="D175" s="95" t="s">
        <v>347</v>
      </c>
      <c r="E175" s="95" t="s">
        <v>103</v>
      </c>
      <c r="F175" s="95"/>
      <c r="G175" s="146">
        <v>400.96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66"/>
      <c r="Y175" s="59"/>
    </row>
    <row r="176" spans="1:25" ht="18.75" customHeight="1" outlineLevel="4" thickBot="1">
      <c r="A176" s="114" t="s">
        <v>197</v>
      </c>
      <c r="B176" s="19">
        <v>951</v>
      </c>
      <c r="C176" s="9" t="s">
        <v>58</v>
      </c>
      <c r="D176" s="9" t="s">
        <v>6</v>
      </c>
      <c r="E176" s="9" t="s">
        <v>5</v>
      </c>
      <c r="F176" s="9"/>
      <c r="G176" s="10">
        <f>G177+G184</f>
        <v>11700</v>
      </c>
      <c r="H176" s="32">
        <f aca="true" t="shared" si="32" ref="H176:X176">H177</f>
        <v>0</v>
      </c>
      <c r="I176" s="32">
        <f t="shared" si="32"/>
        <v>0</v>
      </c>
      <c r="J176" s="32">
        <f t="shared" si="32"/>
        <v>0</v>
      </c>
      <c r="K176" s="32">
        <f t="shared" si="32"/>
        <v>0</v>
      </c>
      <c r="L176" s="32">
        <f t="shared" si="32"/>
        <v>0</v>
      </c>
      <c r="M176" s="32">
        <f t="shared" si="32"/>
        <v>0</v>
      </c>
      <c r="N176" s="32">
        <f t="shared" si="32"/>
        <v>0</v>
      </c>
      <c r="O176" s="32">
        <f t="shared" si="32"/>
        <v>0</v>
      </c>
      <c r="P176" s="32">
        <f t="shared" si="32"/>
        <v>0</v>
      </c>
      <c r="Q176" s="32">
        <f t="shared" si="32"/>
        <v>0</v>
      </c>
      <c r="R176" s="32">
        <f t="shared" si="32"/>
        <v>0</v>
      </c>
      <c r="S176" s="32">
        <f t="shared" si="32"/>
        <v>0</v>
      </c>
      <c r="T176" s="32">
        <f t="shared" si="32"/>
        <v>0</v>
      </c>
      <c r="U176" s="32">
        <f t="shared" si="32"/>
        <v>0</v>
      </c>
      <c r="V176" s="32">
        <f t="shared" si="32"/>
        <v>0</v>
      </c>
      <c r="W176" s="32">
        <f t="shared" si="32"/>
        <v>0</v>
      </c>
      <c r="X176" s="67">
        <f t="shared" si="32"/>
        <v>2675.999</v>
      </c>
      <c r="Y176" s="59">
        <f>X176/G176*100</f>
        <v>22.87178632478632</v>
      </c>
    </row>
    <row r="177" spans="1:25" ht="48" outlineLevel="5" thickBot="1">
      <c r="A177" s="8" t="s">
        <v>128</v>
      </c>
      <c r="B177" s="19">
        <v>951</v>
      </c>
      <c r="C177" s="11" t="s">
        <v>58</v>
      </c>
      <c r="D177" s="11" t="s">
        <v>198</v>
      </c>
      <c r="E177" s="11" t="s">
        <v>5</v>
      </c>
      <c r="F177" s="11"/>
      <c r="G177" s="12">
        <f>G178+G181</f>
        <v>11700</v>
      </c>
      <c r="H177" s="26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44"/>
      <c r="X177" s="65">
        <v>2675.999</v>
      </c>
      <c r="Y177" s="59">
        <f>X177/G177*100</f>
        <v>22.87178632478632</v>
      </c>
    </row>
    <row r="178" spans="1:25" ht="63.75" outlineLevel="5" thickBot="1">
      <c r="A178" s="96" t="s">
        <v>199</v>
      </c>
      <c r="B178" s="92">
        <v>951</v>
      </c>
      <c r="C178" s="93" t="s">
        <v>58</v>
      </c>
      <c r="D178" s="93" t="s">
        <v>200</v>
      </c>
      <c r="E178" s="93" t="s">
        <v>5</v>
      </c>
      <c r="F178" s="93"/>
      <c r="G178" s="16">
        <f>G179</f>
        <v>11700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75"/>
      <c r="Y178" s="59"/>
    </row>
    <row r="179" spans="1:25" ht="32.25" customHeight="1" outlineLevel="6" thickBot="1">
      <c r="A179" s="5" t="s">
        <v>107</v>
      </c>
      <c r="B179" s="21">
        <v>951</v>
      </c>
      <c r="C179" s="6" t="s">
        <v>58</v>
      </c>
      <c r="D179" s="6" t="s">
        <v>200</v>
      </c>
      <c r="E179" s="6" t="s">
        <v>101</v>
      </c>
      <c r="F179" s="6"/>
      <c r="G179" s="7">
        <f>G180</f>
        <v>11700</v>
      </c>
      <c r="H179" s="32">
        <f aca="true" t="shared" si="33" ref="H179:X179">H180</f>
        <v>0</v>
      </c>
      <c r="I179" s="32">
        <f t="shared" si="33"/>
        <v>0</v>
      </c>
      <c r="J179" s="32">
        <f t="shared" si="33"/>
        <v>0</v>
      </c>
      <c r="K179" s="32">
        <f t="shared" si="33"/>
        <v>0</v>
      </c>
      <c r="L179" s="32">
        <f t="shared" si="33"/>
        <v>0</v>
      </c>
      <c r="M179" s="32">
        <f t="shared" si="33"/>
        <v>0</v>
      </c>
      <c r="N179" s="32">
        <f t="shared" si="33"/>
        <v>0</v>
      </c>
      <c r="O179" s="32">
        <f t="shared" si="33"/>
        <v>0</v>
      </c>
      <c r="P179" s="32">
        <f t="shared" si="33"/>
        <v>0</v>
      </c>
      <c r="Q179" s="32">
        <f t="shared" si="33"/>
        <v>0</v>
      </c>
      <c r="R179" s="32">
        <f t="shared" si="33"/>
        <v>0</v>
      </c>
      <c r="S179" s="32">
        <f t="shared" si="33"/>
        <v>0</v>
      </c>
      <c r="T179" s="32">
        <f t="shared" si="33"/>
        <v>0</v>
      </c>
      <c r="U179" s="32">
        <f t="shared" si="33"/>
        <v>0</v>
      </c>
      <c r="V179" s="32">
        <f t="shared" si="33"/>
        <v>0</v>
      </c>
      <c r="W179" s="32">
        <f t="shared" si="33"/>
        <v>0</v>
      </c>
      <c r="X179" s="67">
        <f t="shared" si="33"/>
        <v>110.26701</v>
      </c>
      <c r="Y179" s="59">
        <f>X179/G179*100</f>
        <v>0.942453076923077</v>
      </c>
    </row>
    <row r="180" spans="1:25" ht="32.25" outlineLevel="4" thickBot="1">
      <c r="A180" s="90" t="s">
        <v>109</v>
      </c>
      <c r="B180" s="94">
        <v>951</v>
      </c>
      <c r="C180" s="95" t="s">
        <v>58</v>
      </c>
      <c r="D180" s="95" t="s">
        <v>200</v>
      </c>
      <c r="E180" s="95" t="s">
        <v>103</v>
      </c>
      <c r="F180" s="95"/>
      <c r="G180" s="100">
        <v>11700</v>
      </c>
      <c r="H180" s="34">
        <f aca="true" t="shared" si="34" ref="H180:X180">H188</f>
        <v>0</v>
      </c>
      <c r="I180" s="34">
        <f t="shared" si="34"/>
        <v>0</v>
      </c>
      <c r="J180" s="34">
        <f t="shared" si="34"/>
        <v>0</v>
      </c>
      <c r="K180" s="34">
        <f t="shared" si="34"/>
        <v>0</v>
      </c>
      <c r="L180" s="34">
        <f t="shared" si="34"/>
        <v>0</v>
      </c>
      <c r="M180" s="34">
        <f t="shared" si="34"/>
        <v>0</v>
      </c>
      <c r="N180" s="34">
        <f t="shared" si="34"/>
        <v>0</v>
      </c>
      <c r="O180" s="34">
        <f t="shared" si="34"/>
        <v>0</v>
      </c>
      <c r="P180" s="34">
        <f t="shared" si="34"/>
        <v>0</v>
      </c>
      <c r="Q180" s="34">
        <f t="shared" si="34"/>
        <v>0</v>
      </c>
      <c r="R180" s="34">
        <f t="shared" si="34"/>
        <v>0</v>
      </c>
      <c r="S180" s="34">
        <f t="shared" si="34"/>
        <v>0</v>
      </c>
      <c r="T180" s="34">
        <f t="shared" si="34"/>
        <v>0</v>
      </c>
      <c r="U180" s="34">
        <f t="shared" si="34"/>
        <v>0</v>
      </c>
      <c r="V180" s="34">
        <f t="shared" si="34"/>
        <v>0</v>
      </c>
      <c r="W180" s="34">
        <f t="shared" si="34"/>
        <v>0</v>
      </c>
      <c r="X180" s="68">
        <f t="shared" si="34"/>
        <v>110.26701</v>
      </c>
      <c r="Y180" s="59">
        <f>X180/G180*100</f>
        <v>0.942453076923077</v>
      </c>
    </row>
    <row r="181" spans="1:25" ht="32.25" outlineLevel="4" thickBot="1">
      <c r="A181" s="150" t="s">
        <v>331</v>
      </c>
      <c r="B181" s="92">
        <v>951</v>
      </c>
      <c r="C181" s="93" t="s">
        <v>58</v>
      </c>
      <c r="D181" s="93" t="s">
        <v>332</v>
      </c>
      <c r="E181" s="93" t="s">
        <v>5</v>
      </c>
      <c r="F181" s="93"/>
      <c r="G181" s="147">
        <f>G182</f>
        <v>0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82"/>
      <c r="Y181" s="59"/>
    </row>
    <row r="182" spans="1:25" ht="32.25" outlineLevel="4" thickBot="1">
      <c r="A182" s="5" t="s">
        <v>107</v>
      </c>
      <c r="B182" s="21">
        <v>951</v>
      </c>
      <c r="C182" s="6" t="s">
        <v>58</v>
      </c>
      <c r="D182" s="6" t="s">
        <v>332</v>
      </c>
      <c r="E182" s="6" t="s">
        <v>101</v>
      </c>
      <c r="F182" s="6"/>
      <c r="G182" s="151">
        <f>G183</f>
        <v>0</v>
      </c>
      <c r="H182" s="55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82"/>
      <c r="Y182" s="59"/>
    </row>
    <row r="183" spans="1:25" ht="32.25" outlineLevel="4" thickBot="1">
      <c r="A183" s="90" t="s">
        <v>109</v>
      </c>
      <c r="B183" s="94">
        <v>951</v>
      </c>
      <c r="C183" s="95" t="s">
        <v>58</v>
      </c>
      <c r="D183" s="95" t="s">
        <v>332</v>
      </c>
      <c r="E183" s="95" t="s">
        <v>103</v>
      </c>
      <c r="F183" s="95"/>
      <c r="G183" s="146">
        <v>0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82"/>
      <c r="Y183" s="59"/>
    </row>
    <row r="184" spans="1:25" ht="32.25" outlineLevel="4" thickBot="1">
      <c r="A184" s="8" t="s">
        <v>131</v>
      </c>
      <c r="B184" s="19">
        <v>951</v>
      </c>
      <c r="C184" s="9" t="s">
        <v>58</v>
      </c>
      <c r="D184" s="9" t="s">
        <v>208</v>
      </c>
      <c r="E184" s="9" t="s">
        <v>5</v>
      </c>
      <c r="F184" s="9"/>
      <c r="G184" s="145">
        <f>G185</f>
        <v>0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82"/>
      <c r="Y184" s="59"/>
    </row>
    <row r="185" spans="1:25" ht="95.25" outlineLevel="4" thickBot="1">
      <c r="A185" s="150" t="s">
        <v>329</v>
      </c>
      <c r="B185" s="92">
        <v>951</v>
      </c>
      <c r="C185" s="93" t="s">
        <v>58</v>
      </c>
      <c r="D185" s="93" t="s">
        <v>330</v>
      </c>
      <c r="E185" s="93" t="s">
        <v>5</v>
      </c>
      <c r="F185" s="93"/>
      <c r="G185" s="147">
        <f>G186</f>
        <v>0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82"/>
      <c r="Y185" s="59"/>
    </row>
    <row r="186" spans="1:25" ht="32.25" outlineLevel="4" thickBot="1">
      <c r="A186" s="5" t="s">
        <v>107</v>
      </c>
      <c r="B186" s="21">
        <v>951</v>
      </c>
      <c r="C186" s="6" t="s">
        <v>58</v>
      </c>
      <c r="D186" s="6" t="s">
        <v>330</v>
      </c>
      <c r="E186" s="6" t="s">
        <v>101</v>
      </c>
      <c r="F186" s="6"/>
      <c r="G186" s="151">
        <f>G187</f>
        <v>0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82"/>
      <c r="Y186" s="59"/>
    </row>
    <row r="187" spans="1:25" ht="32.25" outlineLevel="4" thickBot="1">
      <c r="A187" s="90" t="s">
        <v>109</v>
      </c>
      <c r="B187" s="94">
        <v>951</v>
      </c>
      <c r="C187" s="95" t="s">
        <v>58</v>
      </c>
      <c r="D187" s="95" t="s">
        <v>330</v>
      </c>
      <c r="E187" s="95" t="s">
        <v>103</v>
      </c>
      <c r="F187" s="95"/>
      <c r="G187" s="146">
        <v>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82"/>
      <c r="Y187" s="59"/>
    </row>
    <row r="188" spans="1:25" ht="16.5" outlineLevel="5" thickBot="1">
      <c r="A188" s="8" t="s">
        <v>33</v>
      </c>
      <c r="B188" s="19">
        <v>951</v>
      </c>
      <c r="C188" s="9" t="s">
        <v>12</v>
      </c>
      <c r="D188" s="9" t="s">
        <v>6</v>
      </c>
      <c r="E188" s="9" t="s">
        <v>5</v>
      </c>
      <c r="F188" s="9"/>
      <c r="G188" s="145">
        <f>G189+G194</f>
        <v>821.15</v>
      </c>
      <c r="H188" s="26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44"/>
      <c r="X188" s="65">
        <v>110.26701</v>
      </c>
      <c r="Y188" s="59">
        <f>X188/G188*100</f>
        <v>13.428363879924495</v>
      </c>
    </row>
    <row r="189" spans="1:25" ht="32.25" outlineLevel="5" thickBot="1">
      <c r="A189" s="114" t="s">
        <v>158</v>
      </c>
      <c r="B189" s="19">
        <v>951</v>
      </c>
      <c r="C189" s="9" t="s">
        <v>12</v>
      </c>
      <c r="D189" s="9" t="s">
        <v>159</v>
      </c>
      <c r="E189" s="9" t="s">
        <v>5</v>
      </c>
      <c r="F189" s="9"/>
      <c r="G189" s="145">
        <f>G190</f>
        <v>300</v>
      </c>
      <c r="H189" s="2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4"/>
      <c r="X189" s="65"/>
      <c r="Y189" s="59"/>
    </row>
    <row r="190" spans="1:25" ht="32.25" outlineLevel="5" thickBot="1">
      <c r="A190" s="114" t="s">
        <v>160</v>
      </c>
      <c r="B190" s="19">
        <v>951</v>
      </c>
      <c r="C190" s="9" t="s">
        <v>12</v>
      </c>
      <c r="D190" s="9" t="s">
        <v>161</v>
      </c>
      <c r="E190" s="9" t="s">
        <v>5</v>
      </c>
      <c r="F190" s="9"/>
      <c r="G190" s="145">
        <f>G191</f>
        <v>300</v>
      </c>
      <c r="H190" s="31">
        <f aca="true" t="shared" si="35" ref="H190:X190">H191</f>
        <v>0</v>
      </c>
      <c r="I190" s="31">
        <f t="shared" si="35"/>
        <v>0</v>
      </c>
      <c r="J190" s="31">
        <f t="shared" si="35"/>
        <v>0</v>
      </c>
      <c r="K190" s="31">
        <f t="shared" si="35"/>
        <v>0</v>
      </c>
      <c r="L190" s="31">
        <f t="shared" si="35"/>
        <v>0</v>
      </c>
      <c r="M190" s="31">
        <f t="shared" si="35"/>
        <v>0</v>
      </c>
      <c r="N190" s="31">
        <f t="shared" si="35"/>
        <v>0</v>
      </c>
      <c r="O190" s="31">
        <f t="shared" si="35"/>
        <v>0</v>
      </c>
      <c r="P190" s="31">
        <f t="shared" si="35"/>
        <v>0</v>
      </c>
      <c r="Q190" s="31">
        <f t="shared" si="35"/>
        <v>0</v>
      </c>
      <c r="R190" s="31">
        <f t="shared" si="35"/>
        <v>0</v>
      </c>
      <c r="S190" s="31">
        <f t="shared" si="35"/>
        <v>0</v>
      </c>
      <c r="T190" s="31">
        <f t="shared" si="35"/>
        <v>0</v>
      </c>
      <c r="U190" s="31">
        <f t="shared" si="35"/>
        <v>0</v>
      </c>
      <c r="V190" s="31">
        <f t="shared" si="35"/>
        <v>0</v>
      </c>
      <c r="W190" s="31">
        <f t="shared" si="35"/>
        <v>0</v>
      </c>
      <c r="X190" s="66">
        <f t="shared" si="35"/>
        <v>2639.87191</v>
      </c>
      <c r="Y190" s="59">
        <f>X190/G190*100</f>
        <v>879.9573033333334</v>
      </c>
    </row>
    <row r="191" spans="1:25" ht="48" outlineLevel="5" thickBot="1">
      <c r="A191" s="116" t="s">
        <v>201</v>
      </c>
      <c r="B191" s="92">
        <v>951</v>
      </c>
      <c r="C191" s="109" t="s">
        <v>12</v>
      </c>
      <c r="D191" s="109" t="s">
        <v>202</v>
      </c>
      <c r="E191" s="109" t="s">
        <v>5</v>
      </c>
      <c r="F191" s="109"/>
      <c r="G191" s="153">
        <f>G192</f>
        <v>300</v>
      </c>
      <c r="H191" s="26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44"/>
      <c r="X191" s="65">
        <v>2639.87191</v>
      </c>
      <c r="Y191" s="59">
        <f>X191/G191*100</f>
        <v>879.9573033333334</v>
      </c>
    </row>
    <row r="192" spans="1:25" ht="32.25" outlineLevel="5" thickBot="1">
      <c r="A192" s="5" t="s">
        <v>107</v>
      </c>
      <c r="B192" s="21">
        <v>951</v>
      </c>
      <c r="C192" s="6" t="s">
        <v>12</v>
      </c>
      <c r="D192" s="6" t="s">
        <v>202</v>
      </c>
      <c r="E192" s="6" t="s">
        <v>101</v>
      </c>
      <c r="F192" s="6"/>
      <c r="G192" s="151">
        <f>G193</f>
        <v>300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75"/>
      <c r="Y192" s="59"/>
    </row>
    <row r="193" spans="1:25" ht="32.25" outlineLevel="5" thickBot="1">
      <c r="A193" s="90" t="s">
        <v>109</v>
      </c>
      <c r="B193" s="94">
        <v>951</v>
      </c>
      <c r="C193" s="95" t="s">
        <v>12</v>
      </c>
      <c r="D193" s="95" t="s">
        <v>202</v>
      </c>
      <c r="E193" s="95" t="s">
        <v>103</v>
      </c>
      <c r="F193" s="95"/>
      <c r="G193" s="146">
        <v>300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75"/>
      <c r="Y193" s="59"/>
    </row>
    <row r="194" spans="1:25" ht="16.5" outlineLevel="5" thickBot="1">
      <c r="A194" s="13" t="s">
        <v>182</v>
      </c>
      <c r="B194" s="19">
        <v>951</v>
      </c>
      <c r="C194" s="9" t="s">
        <v>12</v>
      </c>
      <c r="D194" s="9" t="s">
        <v>6</v>
      </c>
      <c r="E194" s="9" t="s">
        <v>5</v>
      </c>
      <c r="F194" s="9"/>
      <c r="G194" s="145">
        <f>G195+G201</f>
        <v>521.15</v>
      </c>
      <c r="H194" s="55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75"/>
      <c r="Y194" s="59"/>
    </row>
    <row r="195" spans="1:25" ht="48" outlineLevel="5" thickBot="1">
      <c r="A195" s="96" t="s">
        <v>130</v>
      </c>
      <c r="B195" s="92">
        <v>951</v>
      </c>
      <c r="C195" s="93" t="s">
        <v>12</v>
      </c>
      <c r="D195" s="93" t="s">
        <v>203</v>
      </c>
      <c r="E195" s="93" t="s">
        <v>5</v>
      </c>
      <c r="F195" s="93"/>
      <c r="G195" s="147">
        <f>G196+G199+G200</f>
        <v>150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75"/>
      <c r="Y195" s="59"/>
    </row>
    <row r="196" spans="1:25" ht="48" outlineLevel="5" thickBot="1">
      <c r="A196" s="5" t="s">
        <v>204</v>
      </c>
      <c r="B196" s="21">
        <v>951</v>
      </c>
      <c r="C196" s="6" t="s">
        <v>12</v>
      </c>
      <c r="D196" s="6" t="s">
        <v>205</v>
      </c>
      <c r="E196" s="6" t="s">
        <v>5</v>
      </c>
      <c r="F196" s="6"/>
      <c r="G196" s="151">
        <f>G197</f>
        <v>50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75"/>
      <c r="Y196" s="59"/>
    </row>
    <row r="197" spans="1:25" ht="32.25" outlineLevel="5" thickBot="1">
      <c r="A197" s="90" t="s">
        <v>107</v>
      </c>
      <c r="B197" s="94">
        <v>951</v>
      </c>
      <c r="C197" s="95" t="s">
        <v>12</v>
      </c>
      <c r="D197" s="95" t="s">
        <v>205</v>
      </c>
      <c r="E197" s="95" t="s">
        <v>101</v>
      </c>
      <c r="F197" s="95"/>
      <c r="G197" s="146">
        <f>G198</f>
        <v>50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5"/>
      <c r="Y197" s="59"/>
    </row>
    <row r="198" spans="1:25" ht="32.25" outlineLevel="6" thickBot="1">
      <c r="A198" s="90" t="s">
        <v>109</v>
      </c>
      <c r="B198" s="94">
        <v>951</v>
      </c>
      <c r="C198" s="95" t="s">
        <v>12</v>
      </c>
      <c r="D198" s="95" t="s">
        <v>205</v>
      </c>
      <c r="E198" s="95" t="s">
        <v>103</v>
      </c>
      <c r="F198" s="95"/>
      <c r="G198" s="146">
        <v>50</v>
      </c>
      <c r="H198" s="29" t="e">
        <f>#REF!+H199</f>
        <v>#REF!</v>
      </c>
      <c r="I198" s="29" t="e">
        <f>#REF!+I199</f>
        <v>#REF!</v>
      </c>
      <c r="J198" s="29" t="e">
        <f>#REF!+J199</f>
        <v>#REF!</v>
      </c>
      <c r="K198" s="29" t="e">
        <f>#REF!+K199</f>
        <v>#REF!</v>
      </c>
      <c r="L198" s="29" t="e">
        <f>#REF!+L199</f>
        <v>#REF!</v>
      </c>
      <c r="M198" s="29" t="e">
        <f>#REF!+M199</f>
        <v>#REF!</v>
      </c>
      <c r="N198" s="29" t="e">
        <f>#REF!+N199</f>
        <v>#REF!</v>
      </c>
      <c r="O198" s="29" t="e">
        <f>#REF!+O199</f>
        <v>#REF!</v>
      </c>
      <c r="P198" s="29" t="e">
        <f>#REF!+P199</f>
        <v>#REF!</v>
      </c>
      <c r="Q198" s="29" t="e">
        <f>#REF!+Q199</f>
        <v>#REF!</v>
      </c>
      <c r="R198" s="29" t="e">
        <f>#REF!+R199</f>
        <v>#REF!</v>
      </c>
      <c r="S198" s="29" t="e">
        <f>#REF!+S199</f>
        <v>#REF!</v>
      </c>
      <c r="T198" s="29" t="e">
        <f>#REF!+T199</f>
        <v>#REF!</v>
      </c>
      <c r="U198" s="29" t="e">
        <f>#REF!+U199</f>
        <v>#REF!</v>
      </c>
      <c r="V198" s="29" t="e">
        <f>#REF!+V199</f>
        <v>#REF!</v>
      </c>
      <c r="W198" s="29" t="e">
        <f>#REF!+W199</f>
        <v>#REF!</v>
      </c>
      <c r="X198" s="73" t="e">
        <f>#REF!+X199</f>
        <v>#REF!</v>
      </c>
      <c r="Y198" s="59" t="e">
        <f>X198/G198*100</f>
        <v>#REF!</v>
      </c>
    </row>
    <row r="199" spans="1:25" ht="32.25" outlineLevel="3" thickBot="1">
      <c r="A199" s="5" t="s">
        <v>206</v>
      </c>
      <c r="B199" s="21">
        <v>951</v>
      </c>
      <c r="C199" s="6" t="s">
        <v>12</v>
      </c>
      <c r="D199" s="6" t="s">
        <v>207</v>
      </c>
      <c r="E199" s="6" t="s">
        <v>129</v>
      </c>
      <c r="F199" s="6"/>
      <c r="G199" s="151">
        <v>100</v>
      </c>
      <c r="H199" s="31">
        <f aca="true" t="shared" si="36" ref="H199:X199">H201+H215</f>
        <v>0</v>
      </c>
      <c r="I199" s="31">
        <f t="shared" si="36"/>
        <v>0</v>
      </c>
      <c r="J199" s="31">
        <f t="shared" si="36"/>
        <v>0</v>
      </c>
      <c r="K199" s="31">
        <f t="shared" si="36"/>
        <v>0</v>
      </c>
      <c r="L199" s="31">
        <f t="shared" si="36"/>
        <v>0</v>
      </c>
      <c r="M199" s="31">
        <f t="shared" si="36"/>
        <v>0</v>
      </c>
      <c r="N199" s="31">
        <f t="shared" si="36"/>
        <v>0</v>
      </c>
      <c r="O199" s="31">
        <f t="shared" si="36"/>
        <v>0</v>
      </c>
      <c r="P199" s="31">
        <f t="shared" si="36"/>
        <v>0</v>
      </c>
      <c r="Q199" s="31">
        <f t="shared" si="36"/>
        <v>0</v>
      </c>
      <c r="R199" s="31">
        <f t="shared" si="36"/>
        <v>0</v>
      </c>
      <c r="S199" s="31">
        <f t="shared" si="36"/>
        <v>0</v>
      </c>
      <c r="T199" s="31">
        <f t="shared" si="36"/>
        <v>0</v>
      </c>
      <c r="U199" s="31">
        <f t="shared" si="36"/>
        <v>0</v>
      </c>
      <c r="V199" s="31">
        <f t="shared" si="36"/>
        <v>0</v>
      </c>
      <c r="W199" s="31">
        <f t="shared" si="36"/>
        <v>0</v>
      </c>
      <c r="X199" s="66">
        <f t="shared" si="36"/>
        <v>5468.4002</v>
      </c>
      <c r="Y199" s="59">
        <f>X199/G199*100</f>
        <v>5468.4002</v>
      </c>
    </row>
    <row r="200" spans="1:25" ht="32.25" outlineLevel="3" thickBot="1">
      <c r="A200" s="5" t="s">
        <v>333</v>
      </c>
      <c r="B200" s="21">
        <v>951</v>
      </c>
      <c r="C200" s="6" t="s">
        <v>12</v>
      </c>
      <c r="D200" s="6" t="s">
        <v>334</v>
      </c>
      <c r="E200" s="6" t="s">
        <v>129</v>
      </c>
      <c r="F200" s="6"/>
      <c r="G200" s="151">
        <v>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</row>
    <row r="201" spans="1:25" ht="35.25" customHeight="1" outlineLevel="3" thickBot="1">
      <c r="A201" s="96" t="s">
        <v>131</v>
      </c>
      <c r="B201" s="92">
        <v>951</v>
      </c>
      <c r="C201" s="93" t="s">
        <v>12</v>
      </c>
      <c r="D201" s="93" t="s">
        <v>208</v>
      </c>
      <c r="E201" s="93" t="s">
        <v>5</v>
      </c>
      <c r="F201" s="93"/>
      <c r="G201" s="16">
        <f>G202</f>
        <v>371.15</v>
      </c>
      <c r="H201" s="32">
        <f aca="true" t="shared" si="37" ref="H201:X201">H202</f>
        <v>0</v>
      </c>
      <c r="I201" s="32">
        <f t="shared" si="37"/>
        <v>0</v>
      </c>
      <c r="J201" s="32">
        <f t="shared" si="37"/>
        <v>0</v>
      </c>
      <c r="K201" s="32">
        <f t="shared" si="37"/>
        <v>0</v>
      </c>
      <c r="L201" s="32">
        <f t="shared" si="37"/>
        <v>0</v>
      </c>
      <c r="M201" s="32">
        <f t="shared" si="37"/>
        <v>0</v>
      </c>
      <c r="N201" s="32">
        <f t="shared" si="37"/>
        <v>0</v>
      </c>
      <c r="O201" s="32">
        <f t="shared" si="37"/>
        <v>0</v>
      </c>
      <c r="P201" s="32">
        <f t="shared" si="37"/>
        <v>0</v>
      </c>
      <c r="Q201" s="32">
        <f t="shared" si="37"/>
        <v>0</v>
      </c>
      <c r="R201" s="32">
        <f t="shared" si="37"/>
        <v>0</v>
      </c>
      <c r="S201" s="32">
        <f t="shared" si="37"/>
        <v>0</v>
      </c>
      <c r="T201" s="32">
        <f t="shared" si="37"/>
        <v>0</v>
      </c>
      <c r="U201" s="32">
        <f t="shared" si="37"/>
        <v>0</v>
      </c>
      <c r="V201" s="32">
        <f t="shared" si="37"/>
        <v>0</v>
      </c>
      <c r="W201" s="32">
        <f t="shared" si="37"/>
        <v>0</v>
      </c>
      <c r="X201" s="67">
        <f t="shared" si="37"/>
        <v>468.4002</v>
      </c>
      <c r="Y201" s="59">
        <f>X201/G201*100</f>
        <v>126.20239795231039</v>
      </c>
    </row>
    <row r="202" spans="1:25" ht="48" outlineLevel="5" thickBot="1">
      <c r="A202" s="5" t="s">
        <v>209</v>
      </c>
      <c r="B202" s="21">
        <v>951</v>
      </c>
      <c r="C202" s="6" t="s">
        <v>12</v>
      </c>
      <c r="D202" s="6" t="s">
        <v>210</v>
      </c>
      <c r="E202" s="6" t="s">
        <v>5</v>
      </c>
      <c r="F202" s="6"/>
      <c r="G202" s="7">
        <f>G203</f>
        <v>371.15</v>
      </c>
      <c r="H202" s="26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44"/>
      <c r="X202" s="65">
        <v>468.4002</v>
      </c>
      <c r="Y202" s="59">
        <f>X202/G202*100</f>
        <v>126.20239795231039</v>
      </c>
    </row>
    <row r="203" spans="1:25" ht="32.25" outlineLevel="5" thickBot="1">
      <c r="A203" s="90" t="s">
        <v>107</v>
      </c>
      <c r="B203" s="94">
        <v>951</v>
      </c>
      <c r="C203" s="95" t="s">
        <v>12</v>
      </c>
      <c r="D203" s="95" t="s">
        <v>210</v>
      </c>
      <c r="E203" s="95" t="s">
        <v>101</v>
      </c>
      <c r="F203" s="95"/>
      <c r="G203" s="100">
        <f>G204</f>
        <v>371.15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75"/>
      <c r="Y203" s="59"/>
    </row>
    <row r="204" spans="1:25" ht="32.25" outlineLevel="5" thickBot="1">
      <c r="A204" s="90" t="s">
        <v>109</v>
      </c>
      <c r="B204" s="94">
        <v>951</v>
      </c>
      <c r="C204" s="95" t="s">
        <v>12</v>
      </c>
      <c r="D204" s="95" t="s">
        <v>210</v>
      </c>
      <c r="E204" s="95" t="s">
        <v>103</v>
      </c>
      <c r="F204" s="95"/>
      <c r="G204" s="100">
        <v>371.15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75"/>
      <c r="Y204" s="59"/>
    </row>
    <row r="205" spans="1:25" ht="19.5" outlineLevel="5" thickBot="1">
      <c r="A205" s="110" t="s">
        <v>59</v>
      </c>
      <c r="B205" s="18">
        <v>951</v>
      </c>
      <c r="C205" s="14" t="s">
        <v>51</v>
      </c>
      <c r="D205" s="14" t="s">
        <v>6</v>
      </c>
      <c r="E205" s="14" t="s">
        <v>5</v>
      </c>
      <c r="F205" s="14"/>
      <c r="G205" s="15">
        <f>G206</f>
        <v>2477.13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75"/>
      <c r="Y205" s="59"/>
    </row>
    <row r="206" spans="1:25" ht="32.25" outlineLevel="5" thickBot="1">
      <c r="A206" s="8" t="s">
        <v>34</v>
      </c>
      <c r="B206" s="19">
        <v>951</v>
      </c>
      <c r="C206" s="9" t="s">
        <v>13</v>
      </c>
      <c r="D206" s="9" t="s">
        <v>6</v>
      </c>
      <c r="E206" s="9" t="s">
        <v>5</v>
      </c>
      <c r="F206" s="9"/>
      <c r="G206" s="10">
        <f>G214+G207</f>
        <v>2477.13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75"/>
      <c r="Y206" s="59"/>
    </row>
    <row r="207" spans="1:25" ht="32.25" outlineLevel="5" thickBot="1">
      <c r="A207" s="114" t="s">
        <v>158</v>
      </c>
      <c r="B207" s="19">
        <v>951</v>
      </c>
      <c r="C207" s="9" t="s">
        <v>13</v>
      </c>
      <c r="D207" s="9" t="s">
        <v>159</v>
      </c>
      <c r="E207" s="9" t="s">
        <v>5</v>
      </c>
      <c r="F207" s="9"/>
      <c r="G207" s="10">
        <f>G208</f>
        <v>0.36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75"/>
      <c r="Y207" s="59"/>
    </row>
    <row r="208" spans="1:25" ht="32.25" outlineLevel="5" thickBot="1">
      <c r="A208" s="114" t="s">
        <v>160</v>
      </c>
      <c r="B208" s="19">
        <v>951</v>
      </c>
      <c r="C208" s="9" t="s">
        <v>13</v>
      </c>
      <c r="D208" s="9" t="s">
        <v>161</v>
      </c>
      <c r="E208" s="9" t="s">
        <v>5</v>
      </c>
      <c r="F208" s="9"/>
      <c r="G208" s="10">
        <f>G209</f>
        <v>0.36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75"/>
      <c r="Y208" s="59"/>
    </row>
    <row r="209" spans="1:25" ht="48" outlineLevel="5" thickBot="1">
      <c r="A209" s="116" t="s">
        <v>307</v>
      </c>
      <c r="B209" s="92">
        <v>951</v>
      </c>
      <c r="C209" s="93" t="s">
        <v>13</v>
      </c>
      <c r="D209" s="93" t="s">
        <v>306</v>
      </c>
      <c r="E209" s="93" t="s">
        <v>5</v>
      </c>
      <c r="F209" s="93"/>
      <c r="G209" s="16">
        <f>G210+G212</f>
        <v>0.36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75"/>
      <c r="Y209" s="59"/>
    </row>
    <row r="210" spans="1:25" ht="16.5" outlineLevel="5" thickBot="1">
      <c r="A210" s="5" t="s">
        <v>99</v>
      </c>
      <c r="B210" s="21">
        <v>951</v>
      </c>
      <c r="C210" s="6" t="s">
        <v>13</v>
      </c>
      <c r="D210" s="6" t="s">
        <v>306</v>
      </c>
      <c r="E210" s="6" t="s">
        <v>95</v>
      </c>
      <c r="F210" s="6"/>
      <c r="G210" s="7">
        <f>G211</f>
        <v>0.3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75"/>
      <c r="Y210" s="59"/>
    </row>
    <row r="211" spans="1:25" ht="16.5" outlineLevel="5" thickBot="1">
      <c r="A211" s="90" t="s">
        <v>99</v>
      </c>
      <c r="B211" s="94">
        <v>951</v>
      </c>
      <c r="C211" s="95" t="s">
        <v>13</v>
      </c>
      <c r="D211" s="95" t="s">
        <v>306</v>
      </c>
      <c r="E211" s="95" t="s">
        <v>96</v>
      </c>
      <c r="F211" s="95"/>
      <c r="G211" s="100">
        <v>0.3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5"/>
      <c r="Y211" s="59"/>
    </row>
    <row r="212" spans="1:25" ht="32.25" outlineLevel="5" thickBot="1">
      <c r="A212" s="5" t="s">
        <v>107</v>
      </c>
      <c r="B212" s="21">
        <v>951</v>
      </c>
      <c r="C212" s="6" t="s">
        <v>13</v>
      </c>
      <c r="D212" s="6" t="s">
        <v>306</v>
      </c>
      <c r="E212" s="6" t="s">
        <v>101</v>
      </c>
      <c r="F212" s="6"/>
      <c r="G212" s="7">
        <f>G213</f>
        <v>0.06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5"/>
      <c r="Y212" s="59"/>
    </row>
    <row r="213" spans="1:25" ht="32.25" outlineLevel="5" thickBot="1">
      <c r="A213" s="90" t="s">
        <v>109</v>
      </c>
      <c r="B213" s="94">
        <v>951</v>
      </c>
      <c r="C213" s="95" t="s">
        <v>13</v>
      </c>
      <c r="D213" s="95" t="s">
        <v>306</v>
      </c>
      <c r="E213" s="95" t="s">
        <v>103</v>
      </c>
      <c r="F213" s="95"/>
      <c r="G213" s="100">
        <v>0.06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75"/>
      <c r="Y213" s="59"/>
    </row>
    <row r="214" spans="1:25" ht="16.5" outlineLevel="5" thickBot="1">
      <c r="A214" s="13" t="s">
        <v>211</v>
      </c>
      <c r="B214" s="19">
        <v>951</v>
      </c>
      <c r="C214" s="11" t="s">
        <v>13</v>
      </c>
      <c r="D214" s="11" t="s">
        <v>6</v>
      </c>
      <c r="E214" s="11" t="s">
        <v>5</v>
      </c>
      <c r="F214" s="11"/>
      <c r="G214" s="12">
        <f>G215</f>
        <v>2476.77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75"/>
      <c r="Y214" s="59"/>
    </row>
    <row r="215" spans="1:25" ht="32.25" outlineLevel="4" thickBot="1">
      <c r="A215" s="8" t="s">
        <v>134</v>
      </c>
      <c r="B215" s="19">
        <v>951</v>
      </c>
      <c r="C215" s="9" t="s">
        <v>13</v>
      </c>
      <c r="D215" s="9" t="s">
        <v>349</v>
      </c>
      <c r="E215" s="9" t="s">
        <v>5</v>
      </c>
      <c r="F215" s="9"/>
      <c r="G215" s="10">
        <f>G216</f>
        <v>2476.77</v>
      </c>
      <c r="H215" s="32">
        <f aca="true" t="shared" si="38" ref="H215:X215">H216+H218</f>
        <v>0</v>
      </c>
      <c r="I215" s="32">
        <f t="shared" si="38"/>
        <v>0</v>
      </c>
      <c r="J215" s="32">
        <f t="shared" si="38"/>
        <v>0</v>
      </c>
      <c r="K215" s="32">
        <f t="shared" si="38"/>
        <v>0</v>
      </c>
      <c r="L215" s="32">
        <f t="shared" si="38"/>
        <v>0</v>
      </c>
      <c r="M215" s="32">
        <f t="shared" si="38"/>
        <v>0</v>
      </c>
      <c r="N215" s="32">
        <f t="shared" si="38"/>
        <v>0</v>
      </c>
      <c r="O215" s="32">
        <f t="shared" si="38"/>
        <v>0</v>
      </c>
      <c r="P215" s="32">
        <f t="shared" si="38"/>
        <v>0</v>
      </c>
      <c r="Q215" s="32">
        <f t="shared" si="38"/>
        <v>0</v>
      </c>
      <c r="R215" s="32">
        <f t="shared" si="38"/>
        <v>0</v>
      </c>
      <c r="S215" s="32">
        <f t="shared" si="38"/>
        <v>0</v>
      </c>
      <c r="T215" s="32">
        <f t="shared" si="38"/>
        <v>0</v>
      </c>
      <c r="U215" s="32">
        <f t="shared" si="38"/>
        <v>0</v>
      </c>
      <c r="V215" s="32">
        <f t="shared" si="38"/>
        <v>0</v>
      </c>
      <c r="W215" s="32">
        <f t="shared" si="38"/>
        <v>0</v>
      </c>
      <c r="X215" s="32">
        <f t="shared" si="38"/>
        <v>5000</v>
      </c>
      <c r="Y215" s="59">
        <f>X215/G215*100</f>
        <v>201.87583021435174</v>
      </c>
    </row>
    <row r="216" spans="1:25" ht="54.75" customHeight="1" outlineLevel="5" thickBot="1">
      <c r="A216" s="96" t="s">
        <v>348</v>
      </c>
      <c r="B216" s="92">
        <v>951</v>
      </c>
      <c r="C216" s="93" t="s">
        <v>13</v>
      </c>
      <c r="D216" s="93" t="s">
        <v>350</v>
      </c>
      <c r="E216" s="93" t="s">
        <v>5</v>
      </c>
      <c r="F216" s="93"/>
      <c r="G216" s="16">
        <f>G217</f>
        <v>2476.77</v>
      </c>
      <c r="H216" s="26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44"/>
      <c r="X216" s="65">
        <v>0</v>
      </c>
      <c r="Y216" s="59">
        <f>X216/G216*100</f>
        <v>0</v>
      </c>
    </row>
    <row r="217" spans="1:25" ht="36" customHeight="1" outlineLevel="5" thickBot="1">
      <c r="A217" s="5" t="s">
        <v>107</v>
      </c>
      <c r="B217" s="21">
        <v>951</v>
      </c>
      <c r="C217" s="6" t="s">
        <v>13</v>
      </c>
      <c r="D217" s="6" t="s">
        <v>350</v>
      </c>
      <c r="E217" s="6" t="s">
        <v>101</v>
      </c>
      <c r="F217" s="6"/>
      <c r="G217" s="7">
        <f>G218</f>
        <v>2476.77</v>
      </c>
      <c r="H217" s="26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44"/>
      <c r="X217" s="65"/>
      <c r="Y217" s="59"/>
    </row>
    <row r="218" spans="1:25" ht="32.25" outlineLevel="5" thickBot="1">
      <c r="A218" s="90" t="s">
        <v>109</v>
      </c>
      <c r="B218" s="94">
        <v>951</v>
      </c>
      <c r="C218" s="95" t="s">
        <v>13</v>
      </c>
      <c r="D218" s="95" t="s">
        <v>350</v>
      </c>
      <c r="E218" s="95" t="s">
        <v>103</v>
      </c>
      <c r="F218" s="95"/>
      <c r="G218" s="100">
        <v>2476.77</v>
      </c>
      <c r="H218" s="26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44"/>
      <c r="X218" s="65">
        <v>5000</v>
      </c>
      <c r="Y218" s="59">
        <f>X218/G218*100</f>
        <v>201.87583021435174</v>
      </c>
    </row>
    <row r="219" spans="1:25" ht="19.5" outlineLevel="5" thickBot="1">
      <c r="A219" s="110" t="s">
        <v>50</v>
      </c>
      <c r="B219" s="18">
        <v>951</v>
      </c>
      <c r="C219" s="14" t="s">
        <v>49</v>
      </c>
      <c r="D219" s="14" t="s">
        <v>6</v>
      </c>
      <c r="E219" s="14" t="s">
        <v>5</v>
      </c>
      <c r="F219" s="14"/>
      <c r="G219" s="15">
        <f>G220+G225+G230</f>
        <v>11563.33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5"/>
      <c r="Y219" s="59"/>
    </row>
    <row r="220" spans="1:25" ht="16.5" outlineLevel="5" thickBot="1">
      <c r="A220" s="126" t="s">
        <v>40</v>
      </c>
      <c r="B220" s="18">
        <v>951</v>
      </c>
      <c r="C220" s="39" t="s">
        <v>20</v>
      </c>
      <c r="D220" s="39" t="s">
        <v>6</v>
      </c>
      <c r="E220" s="39" t="s">
        <v>5</v>
      </c>
      <c r="F220" s="39"/>
      <c r="G220" s="121">
        <f>G221</f>
        <v>10087.55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</row>
    <row r="221" spans="1:25" ht="32.25" outlineLevel="6" thickBot="1">
      <c r="A221" s="80" t="s">
        <v>326</v>
      </c>
      <c r="B221" s="19">
        <v>951</v>
      </c>
      <c r="C221" s="9" t="s">
        <v>20</v>
      </c>
      <c r="D221" s="9" t="s">
        <v>212</v>
      </c>
      <c r="E221" s="9" t="s">
        <v>5</v>
      </c>
      <c r="F221" s="9"/>
      <c r="G221" s="10">
        <f>G222</f>
        <v>10087.55</v>
      </c>
      <c r="H221" s="29">
        <f aca="true" t="shared" si="39" ref="H221:X221">H228+H233</f>
        <v>0</v>
      </c>
      <c r="I221" s="29">
        <f t="shared" si="39"/>
        <v>0</v>
      </c>
      <c r="J221" s="29">
        <f t="shared" si="39"/>
        <v>0</v>
      </c>
      <c r="K221" s="29">
        <f t="shared" si="39"/>
        <v>0</v>
      </c>
      <c r="L221" s="29">
        <f t="shared" si="39"/>
        <v>0</v>
      </c>
      <c r="M221" s="29">
        <f t="shared" si="39"/>
        <v>0</v>
      </c>
      <c r="N221" s="29">
        <f t="shared" si="39"/>
        <v>0</v>
      </c>
      <c r="O221" s="29">
        <f t="shared" si="39"/>
        <v>0</v>
      </c>
      <c r="P221" s="29">
        <f t="shared" si="39"/>
        <v>0</v>
      </c>
      <c r="Q221" s="29">
        <f t="shared" si="39"/>
        <v>0</v>
      </c>
      <c r="R221" s="29">
        <f t="shared" si="39"/>
        <v>0</v>
      </c>
      <c r="S221" s="29">
        <f t="shared" si="39"/>
        <v>0</v>
      </c>
      <c r="T221" s="29">
        <f t="shared" si="39"/>
        <v>0</v>
      </c>
      <c r="U221" s="29">
        <f t="shared" si="39"/>
        <v>0</v>
      </c>
      <c r="V221" s="29">
        <f t="shared" si="39"/>
        <v>0</v>
      </c>
      <c r="W221" s="29">
        <f t="shared" si="39"/>
        <v>0</v>
      </c>
      <c r="X221" s="73">
        <f t="shared" si="39"/>
        <v>1409.01825</v>
      </c>
      <c r="Y221" s="59">
        <f>X221/G221*100</f>
        <v>13.967893591605495</v>
      </c>
    </row>
    <row r="222" spans="1:25" ht="32.25" outlineLevel="6" thickBot="1">
      <c r="A222" s="127" t="s">
        <v>213</v>
      </c>
      <c r="B222" s="134">
        <v>951</v>
      </c>
      <c r="C222" s="93" t="s">
        <v>20</v>
      </c>
      <c r="D222" s="93" t="s">
        <v>214</v>
      </c>
      <c r="E222" s="93" t="s">
        <v>5</v>
      </c>
      <c r="F222" s="97"/>
      <c r="G222" s="16">
        <f>G223</f>
        <v>10087.55</v>
      </c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73"/>
      <c r="Y222" s="59"/>
    </row>
    <row r="223" spans="1:25" ht="19.5" outlineLevel="6" thickBot="1">
      <c r="A223" s="5" t="s">
        <v>136</v>
      </c>
      <c r="B223" s="21">
        <v>951</v>
      </c>
      <c r="C223" s="6" t="s">
        <v>20</v>
      </c>
      <c r="D223" s="6" t="s">
        <v>214</v>
      </c>
      <c r="E223" s="6" t="s">
        <v>5</v>
      </c>
      <c r="F223" s="78"/>
      <c r="G223" s="7">
        <f>G224</f>
        <v>10087.55</v>
      </c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73"/>
      <c r="Y223" s="59"/>
    </row>
    <row r="224" spans="1:25" ht="48" outlineLevel="6" thickBot="1">
      <c r="A224" s="98" t="s">
        <v>327</v>
      </c>
      <c r="B224" s="136">
        <v>951</v>
      </c>
      <c r="C224" s="95" t="s">
        <v>20</v>
      </c>
      <c r="D224" s="95" t="s">
        <v>214</v>
      </c>
      <c r="E224" s="95" t="s">
        <v>92</v>
      </c>
      <c r="F224" s="99"/>
      <c r="G224" s="100">
        <v>10087.55</v>
      </c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73"/>
      <c r="Y224" s="59"/>
    </row>
    <row r="225" spans="1:25" ht="32.25" outlineLevel="6" thickBot="1">
      <c r="A225" s="126" t="s">
        <v>61</v>
      </c>
      <c r="B225" s="18">
        <v>951</v>
      </c>
      <c r="C225" s="39" t="s">
        <v>60</v>
      </c>
      <c r="D225" s="39" t="s">
        <v>6</v>
      </c>
      <c r="E225" s="39" t="s">
        <v>5</v>
      </c>
      <c r="F225" s="39"/>
      <c r="G225" s="121">
        <f>G226</f>
        <v>50</v>
      </c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73"/>
      <c r="Y225" s="59"/>
    </row>
    <row r="226" spans="1:25" ht="32.25" outlineLevel="6" thickBot="1">
      <c r="A226" s="8" t="s">
        <v>137</v>
      </c>
      <c r="B226" s="19">
        <v>951</v>
      </c>
      <c r="C226" s="9" t="s">
        <v>60</v>
      </c>
      <c r="D226" s="9" t="s">
        <v>215</v>
      </c>
      <c r="E226" s="9" t="s">
        <v>5</v>
      </c>
      <c r="F226" s="9"/>
      <c r="G226" s="10">
        <f>G227</f>
        <v>50</v>
      </c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73"/>
      <c r="Y226" s="59"/>
    </row>
    <row r="227" spans="1:25" ht="48" outlineLevel="6" thickBot="1">
      <c r="A227" s="116" t="s">
        <v>216</v>
      </c>
      <c r="B227" s="92">
        <v>951</v>
      </c>
      <c r="C227" s="93" t="s">
        <v>60</v>
      </c>
      <c r="D227" s="93" t="s">
        <v>217</v>
      </c>
      <c r="E227" s="93" t="s">
        <v>5</v>
      </c>
      <c r="F227" s="93"/>
      <c r="G227" s="16">
        <f>G228</f>
        <v>50</v>
      </c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73"/>
      <c r="Y227" s="59"/>
    </row>
    <row r="228" spans="1:25" ht="32.25" outlineLevel="6" thickBot="1">
      <c r="A228" s="5" t="s">
        <v>107</v>
      </c>
      <c r="B228" s="21">
        <v>951</v>
      </c>
      <c r="C228" s="6" t="s">
        <v>60</v>
      </c>
      <c r="D228" s="6" t="s">
        <v>217</v>
      </c>
      <c r="E228" s="6" t="s">
        <v>101</v>
      </c>
      <c r="F228" s="6"/>
      <c r="G228" s="7">
        <f>G229</f>
        <v>50</v>
      </c>
      <c r="H228" s="10">
        <f aca="true" t="shared" si="40" ref="H228:X229">H229</f>
        <v>0</v>
      </c>
      <c r="I228" s="10">
        <f t="shared" si="40"/>
        <v>0</v>
      </c>
      <c r="J228" s="10">
        <f t="shared" si="40"/>
        <v>0</v>
      </c>
      <c r="K228" s="10">
        <f t="shared" si="40"/>
        <v>0</v>
      </c>
      <c r="L228" s="10">
        <f t="shared" si="40"/>
        <v>0</v>
      </c>
      <c r="M228" s="10">
        <f t="shared" si="40"/>
        <v>0</v>
      </c>
      <c r="N228" s="10">
        <f t="shared" si="40"/>
        <v>0</v>
      </c>
      <c r="O228" s="10">
        <f t="shared" si="40"/>
        <v>0</v>
      </c>
      <c r="P228" s="10">
        <f t="shared" si="40"/>
        <v>0</v>
      </c>
      <c r="Q228" s="10">
        <f t="shared" si="40"/>
        <v>0</v>
      </c>
      <c r="R228" s="10">
        <f t="shared" si="40"/>
        <v>0</v>
      </c>
      <c r="S228" s="10">
        <f t="shared" si="40"/>
        <v>0</v>
      </c>
      <c r="T228" s="10">
        <f t="shared" si="40"/>
        <v>0</v>
      </c>
      <c r="U228" s="10">
        <f t="shared" si="40"/>
        <v>0</v>
      </c>
      <c r="V228" s="10">
        <f t="shared" si="40"/>
        <v>0</v>
      </c>
      <c r="W228" s="10">
        <f t="shared" si="40"/>
        <v>0</v>
      </c>
      <c r="X228" s="66">
        <f t="shared" si="40"/>
        <v>0</v>
      </c>
      <c r="Y228" s="59">
        <f>X228/G228*100</f>
        <v>0</v>
      </c>
    </row>
    <row r="229" spans="1:25" ht="32.25" outlineLevel="6" thickBot="1">
      <c r="A229" s="90" t="s">
        <v>109</v>
      </c>
      <c r="B229" s="94">
        <v>951</v>
      </c>
      <c r="C229" s="95" t="s">
        <v>60</v>
      </c>
      <c r="D229" s="95" t="s">
        <v>217</v>
      </c>
      <c r="E229" s="95" t="s">
        <v>103</v>
      </c>
      <c r="F229" s="95"/>
      <c r="G229" s="100">
        <v>50</v>
      </c>
      <c r="H229" s="12">
        <f t="shared" si="40"/>
        <v>0</v>
      </c>
      <c r="I229" s="12">
        <f t="shared" si="40"/>
        <v>0</v>
      </c>
      <c r="J229" s="12">
        <f t="shared" si="40"/>
        <v>0</v>
      </c>
      <c r="K229" s="12">
        <f t="shared" si="40"/>
        <v>0</v>
      </c>
      <c r="L229" s="12">
        <f t="shared" si="40"/>
        <v>0</v>
      </c>
      <c r="M229" s="12">
        <f t="shared" si="40"/>
        <v>0</v>
      </c>
      <c r="N229" s="12">
        <f t="shared" si="40"/>
        <v>0</v>
      </c>
      <c r="O229" s="12">
        <f t="shared" si="40"/>
        <v>0</v>
      </c>
      <c r="P229" s="12">
        <f t="shared" si="40"/>
        <v>0</v>
      </c>
      <c r="Q229" s="12">
        <f t="shared" si="40"/>
        <v>0</v>
      </c>
      <c r="R229" s="12">
        <f t="shared" si="40"/>
        <v>0</v>
      </c>
      <c r="S229" s="12">
        <f t="shared" si="40"/>
        <v>0</v>
      </c>
      <c r="T229" s="12">
        <f t="shared" si="40"/>
        <v>0</v>
      </c>
      <c r="U229" s="12">
        <f t="shared" si="40"/>
        <v>0</v>
      </c>
      <c r="V229" s="12">
        <f t="shared" si="40"/>
        <v>0</v>
      </c>
      <c r="W229" s="12">
        <f t="shared" si="40"/>
        <v>0</v>
      </c>
      <c r="X229" s="67">
        <f t="shared" si="40"/>
        <v>0</v>
      </c>
      <c r="Y229" s="59">
        <f>X229/G229*100</f>
        <v>0</v>
      </c>
    </row>
    <row r="230" spans="1:25" ht="19.5" outlineLevel="6" thickBot="1">
      <c r="A230" s="126" t="s">
        <v>35</v>
      </c>
      <c r="B230" s="18">
        <v>951</v>
      </c>
      <c r="C230" s="39" t="s">
        <v>14</v>
      </c>
      <c r="D230" s="39" t="s">
        <v>6</v>
      </c>
      <c r="E230" s="39" t="s">
        <v>5</v>
      </c>
      <c r="F230" s="39"/>
      <c r="G230" s="121">
        <f>G231</f>
        <v>1425.78</v>
      </c>
      <c r="H230" s="24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42"/>
      <c r="X230" s="65">
        <v>0</v>
      </c>
      <c r="Y230" s="59">
        <f>X230/G230*100</f>
        <v>0</v>
      </c>
    </row>
    <row r="231" spans="1:25" ht="32.25" outlineLevel="6" thickBot="1">
      <c r="A231" s="114" t="s">
        <v>158</v>
      </c>
      <c r="B231" s="19">
        <v>951</v>
      </c>
      <c r="C231" s="9" t="s">
        <v>14</v>
      </c>
      <c r="D231" s="9" t="s">
        <v>159</v>
      </c>
      <c r="E231" s="9" t="s">
        <v>5</v>
      </c>
      <c r="F231" s="9"/>
      <c r="G231" s="10">
        <f>G232</f>
        <v>1425.78</v>
      </c>
      <c r="H231" s="77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75"/>
      <c r="Y231" s="59"/>
    </row>
    <row r="232" spans="1:25" ht="32.25" outlineLevel="6" thickBot="1">
      <c r="A232" s="114" t="s">
        <v>160</v>
      </c>
      <c r="B232" s="19">
        <v>951</v>
      </c>
      <c r="C232" s="11" t="s">
        <v>14</v>
      </c>
      <c r="D232" s="11" t="s">
        <v>161</v>
      </c>
      <c r="E232" s="11" t="s">
        <v>5</v>
      </c>
      <c r="F232" s="11"/>
      <c r="G232" s="12">
        <f>G233</f>
        <v>1425.78</v>
      </c>
      <c r="H232" s="77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75"/>
      <c r="Y232" s="59"/>
    </row>
    <row r="233" spans="1:25" ht="48" outlineLevel="6" thickBot="1">
      <c r="A233" s="115" t="s">
        <v>324</v>
      </c>
      <c r="B233" s="132">
        <v>951</v>
      </c>
      <c r="C233" s="93" t="s">
        <v>14</v>
      </c>
      <c r="D233" s="93" t="s">
        <v>164</v>
      </c>
      <c r="E233" s="93" t="s">
        <v>5</v>
      </c>
      <c r="F233" s="93"/>
      <c r="G233" s="16">
        <f>G234+G237</f>
        <v>1425.78</v>
      </c>
      <c r="H233" s="31">
        <f aca="true" t="shared" si="41" ref="H233:X235">H234</f>
        <v>0</v>
      </c>
      <c r="I233" s="31">
        <f t="shared" si="41"/>
        <v>0</v>
      </c>
      <c r="J233" s="31">
        <f t="shared" si="41"/>
        <v>0</v>
      </c>
      <c r="K233" s="31">
        <f t="shared" si="41"/>
        <v>0</v>
      </c>
      <c r="L233" s="31">
        <f t="shared" si="41"/>
        <v>0</v>
      </c>
      <c r="M233" s="31">
        <f t="shared" si="41"/>
        <v>0</v>
      </c>
      <c r="N233" s="31">
        <f t="shared" si="41"/>
        <v>0</v>
      </c>
      <c r="O233" s="31">
        <f t="shared" si="41"/>
        <v>0</v>
      </c>
      <c r="P233" s="31">
        <f t="shared" si="41"/>
        <v>0</v>
      </c>
      <c r="Q233" s="31">
        <f t="shared" si="41"/>
        <v>0</v>
      </c>
      <c r="R233" s="31">
        <f t="shared" si="41"/>
        <v>0</v>
      </c>
      <c r="S233" s="31">
        <f t="shared" si="41"/>
        <v>0</v>
      </c>
      <c r="T233" s="31">
        <f t="shared" si="41"/>
        <v>0</v>
      </c>
      <c r="U233" s="31">
        <f t="shared" si="41"/>
        <v>0</v>
      </c>
      <c r="V233" s="31">
        <f t="shared" si="41"/>
        <v>0</v>
      </c>
      <c r="W233" s="31">
        <f t="shared" si="41"/>
        <v>0</v>
      </c>
      <c r="X233" s="66">
        <f t="shared" si="41"/>
        <v>1409.01825</v>
      </c>
      <c r="Y233" s="59">
        <f>X233/G233*100</f>
        <v>98.82438033918277</v>
      </c>
    </row>
    <row r="234" spans="1:25" ht="32.25" outlineLevel="6" thickBot="1">
      <c r="A234" s="5" t="s">
        <v>98</v>
      </c>
      <c r="B234" s="21">
        <v>951</v>
      </c>
      <c r="C234" s="6" t="s">
        <v>14</v>
      </c>
      <c r="D234" s="6" t="s">
        <v>164</v>
      </c>
      <c r="E234" s="6" t="s">
        <v>95</v>
      </c>
      <c r="F234" s="6"/>
      <c r="G234" s="7">
        <f>G235+G236</f>
        <v>1425.78</v>
      </c>
      <c r="H234" s="32">
        <f t="shared" si="41"/>
        <v>0</v>
      </c>
      <c r="I234" s="32">
        <f t="shared" si="41"/>
        <v>0</v>
      </c>
      <c r="J234" s="32">
        <f t="shared" si="41"/>
        <v>0</v>
      </c>
      <c r="K234" s="32">
        <f t="shared" si="41"/>
        <v>0</v>
      </c>
      <c r="L234" s="32">
        <f t="shared" si="41"/>
        <v>0</v>
      </c>
      <c r="M234" s="32">
        <f t="shared" si="41"/>
        <v>0</v>
      </c>
      <c r="N234" s="32">
        <f t="shared" si="41"/>
        <v>0</v>
      </c>
      <c r="O234" s="32">
        <f t="shared" si="41"/>
        <v>0</v>
      </c>
      <c r="P234" s="32">
        <f t="shared" si="41"/>
        <v>0</v>
      </c>
      <c r="Q234" s="32">
        <f t="shared" si="41"/>
        <v>0</v>
      </c>
      <c r="R234" s="32">
        <f t="shared" si="41"/>
        <v>0</v>
      </c>
      <c r="S234" s="32">
        <f t="shared" si="41"/>
        <v>0</v>
      </c>
      <c r="T234" s="32">
        <f t="shared" si="41"/>
        <v>0</v>
      </c>
      <c r="U234" s="32">
        <f t="shared" si="41"/>
        <v>0</v>
      </c>
      <c r="V234" s="32">
        <f t="shared" si="41"/>
        <v>0</v>
      </c>
      <c r="W234" s="32">
        <f t="shared" si="41"/>
        <v>0</v>
      </c>
      <c r="X234" s="67">
        <f t="shared" si="41"/>
        <v>1409.01825</v>
      </c>
      <c r="Y234" s="59">
        <f>X234/G234*100</f>
        <v>98.82438033918277</v>
      </c>
    </row>
    <row r="235" spans="1:25" ht="16.5" outlineLevel="6" thickBot="1">
      <c r="A235" s="90" t="s">
        <v>99</v>
      </c>
      <c r="B235" s="94">
        <v>951</v>
      </c>
      <c r="C235" s="95" t="s">
        <v>14</v>
      </c>
      <c r="D235" s="95" t="s">
        <v>164</v>
      </c>
      <c r="E235" s="95" t="s">
        <v>96</v>
      </c>
      <c r="F235" s="95"/>
      <c r="G235" s="100">
        <v>1425.78</v>
      </c>
      <c r="H235" s="34">
        <f t="shared" si="41"/>
        <v>0</v>
      </c>
      <c r="I235" s="34">
        <f t="shared" si="41"/>
        <v>0</v>
      </c>
      <c r="J235" s="34">
        <f t="shared" si="41"/>
        <v>0</v>
      </c>
      <c r="K235" s="34">
        <f t="shared" si="41"/>
        <v>0</v>
      </c>
      <c r="L235" s="34">
        <f t="shared" si="41"/>
        <v>0</v>
      </c>
      <c r="M235" s="34">
        <f t="shared" si="41"/>
        <v>0</v>
      </c>
      <c r="N235" s="34">
        <f t="shared" si="41"/>
        <v>0</v>
      </c>
      <c r="O235" s="34">
        <f t="shared" si="41"/>
        <v>0</v>
      </c>
      <c r="P235" s="34">
        <f t="shared" si="41"/>
        <v>0</v>
      </c>
      <c r="Q235" s="34">
        <f t="shared" si="41"/>
        <v>0</v>
      </c>
      <c r="R235" s="34">
        <f t="shared" si="41"/>
        <v>0</v>
      </c>
      <c r="S235" s="34">
        <f t="shared" si="41"/>
        <v>0</v>
      </c>
      <c r="T235" s="34">
        <f t="shared" si="41"/>
        <v>0</v>
      </c>
      <c r="U235" s="34">
        <f t="shared" si="41"/>
        <v>0</v>
      </c>
      <c r="V235" s="34">
        <f t="shared" si="41"/>
        <v>0</v>
      </c>
      <c r="W235" s="34">
        <f t="shared" si="41"/>
        <v>0</v>
      </c>
      <c r="X235" s="68">
        <f t="shared" si="41"/>
        <v>1409.01825</v>
      </c>
      <c r="Y235" s="59">
        <f>X235/G235*100</f>
        <v>98.82438033918277</v>
      </c>
    </row>
    <row r="236" spans="1:25" ht="32.25" outlineLevel="6" thickBot="1">
      <c r="A236" s="90" t="s">
        <v>100</v>
      </c>
      <c r="B236" s="94">
        <v>951</v>
      </c>
      <c r="C236" s="95" t="s">
        <v>14</v>
      </c>
      <c r="D236" s="95" t="s">
        <v>164</v>
      </c>
      <c r="E236" s="95" t="s">
        <v>97</v>
      </c>
      <c r="F236" s="95"/>
      <c r="G236" s="100">
        <v>0</v>
      </c>
      <c r="H236" s="24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42"/>
      <c r="X236" s="65">
        <v>1409.01825</v>
      </c>
      <c r="Y236" s="59" t="e">
        <f>X236/G236*100</f>
        <v>#DIV/0!</v>
      </c>
    </row>
    <row r="237" spans="1:25" ht="32.25" outlineLevel="6" thickBot="1">
      <c r="A237" s="5" t="s">
        <v>107</v>
      </c>
      <c r="B237" s="21">
        <v>951</v>
      </c>
      <c r="C237" s="6" t="s">
        <v>14</v>
      </c>
      <c r="D237" s="6" t="s">
        <v>164</v>
      </c>
      <c r="E237" s="6" t="s">
        <v>101</v>
      </c>
      <c r="F237" s="6"/>
      <c r="G237" s="7">
        <f>G238</f>
        <v>0</v>
      </c>
      <c r="H237" s="77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75"/>
      <c r="Y237" s="59"/>
    </row>
    <row r="238" spans="1:25" ht="32.25" outlineLevel="6" thickBot="1">
      <c r="A238" s="90" t="s">
        <v>109</v>
      </c>
      <c r="B238" s="94">
        <v>951</v>
      </c>
      <c r="C238" s="95" t="s">
        <v>14</v>
      </c>
      <c r="D238" s="95" t="s">
        <v>164</v>
      </c>
      <c r="E238" s="95" t="s">
        <v>103</v>
      </c>
      <c r="F238" s="95"/>
      <c r="G238" s="100">
        <v>0</v>
      </c>
      <c r="H238" s="77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75"/>
      <c r="Y238" s="59"/>
    </row>
    <row r="239" spans="1:25" ht="19.5" outlineLevel="6" thickBot="1">
      <c r="A239" s="110" t="s">
        <v>67</v>
      </c>
      <c r="B239" s="18">
        <v>951</v>
      </c>
      <c r="C239" s="14" t="s">
        <v>48</v>
      </c>
      <c r="D239" s="14" t="s">
        <v>6</v>
      </c>
      <c r="E239" s="14" t="s">
        <v>5</v>
      </c>
      <c r="F239" s="14"/>
      <c r="G239" s="15">
        <f>G240</f>
        <v>12822.480000000001</v>
      </c>
      <c r="H239" s="77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75"/>
      <c r="Y239" s="59"/>
    </row>
    <row r="240" spans="1:25" ht="19.5" outlineLevel="6" thickBot="1">
      <c r="A240" s="8" t="s">
        <v>36</v>
      </c>
      <c r="B240" s="19">
        <v>951</v>
      </c>
      <c r="C240" s="9" t="s">
        <v>15</v>
      </c>
      <c r="D240" s="9" t="s">
        <v>6</v>
      </c>
      <c r="E240" s="9" t="s">
        <v>5</v>
      </c>
      <c r="F240" s="9"/>
      <c r="G240" s="10">
        <f>G241+G253+G257+G261</f>
        <v>12822.480000000001</v>
      </c>
      <c r="H240" s="77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75"/>
      <c r="Y240" s="59"/>
    </row>
    <row r="241" spans="1:25" ht="19.5" outlineLevel="6" thickBot="1">
      <c r="A241" s="13" t="s">
        <v>218</v>
      </c>
      <c r="B241" s="19">
        <v>951</v>
      </c>
      <c r="C241" s="11" t="s">
        <v>15</v>
      </c>
      <c r="D241" s="11" t="s">
        <v>219</v>
      </c>
      <c r="E241" s="11" t="s">
        <v>5</v>
      </c>
      <c r="F241" s="11"/>
      <c r="G241" s="12">
        <f>G242+G246</f>
        <v>12472.480000000001</v>
      </c>
      <c r="H241" s="29">
        <f aca="true" t="shared" si="42" ref="H241:X241">H242</f>
        <v>0</v>
      </c>
      <c r="I241" s="29">
        <f t="shared" si="42"/>
        <v>0</v>
      </c>
      <c r="J241" s="29">
        <f t="shared" si="42"/>
        <v>0</v>
      </c>
      <c r="K241" s="29">
        <f t="shared" si="42"/>
        <v>0</v>
      </c>
      <c r="L241" s="29">
        <f t="shared" si="42"/>
        <v>0</v>
      </c>
      <c r="M241" s="29">
        <f t="shared" si="42"/>
        <v>0</v>
      </c>
      <c r="N241" s="29">
        <f t="shared" si="42"/>
        <v>0</v>
      </c>
      <c r="O241" s="29">
        <f t="shared" si="42"/>
        <v>0</v>
      </c>
      <c r="P241" s="29">
        <f t="shared" si="42"/>
        <v>0</v>
      </c>
      <c r="Q241" s="29">
        <f t="shared" si="42"/>
        <v>0</v>
      </c>
      <c r="R241" s="29">
        <f t="shared" si="42"/>
        <v>0</v>
      </c>
      <c r="S241" s="29">
        <f t="shared" si="42"/>
        <v>0</v>
      </c>
      <c r="T241" s="29">
        <f t="shared" si="42"/>
        <v>0</v>
      </c>
      <c r="U241" s="29">
        <f t="shared" si="42"/>
        <v>0</v>
      </c>
      <c r="V241" s="29">
        <f t="shared" si="42"/>
        <v>0</v>
      </c>
      <c r="W241" s="29">
        <f t="shared" si="42"/>
        <v>0</v>
      </c>
      <c r="X241" s="73">
        <f t="shared" si="42"/>
        <v>669.14176</v>
      </c>
      <c r="Y241" s="59">
        <f>X241/G241*100</f>
        <v>5.364945544109911</v>
      </c>
    </row>
    <row r="242" spans="1:25" ht="16.5" outlineLevel="6" thickBot="1">
      <c r="A242" s="96" t="s">
        <v>141</v>
      </c>
      <c r="B242" s="92">
        <v>951</v>
      </c>
      <c r="C242" s="93" t="s">
        <v>15</v>
      </c>
      <c r="D242" s="93" t="s">
        <v>220</v>
      </c>
      <c r="E242" s="93" t="s">
        <v>5</v>
      </c>
      <c r="F242" s="93"/>
      <c r="G242" s="16">
        <f>G243</f>
        <v>100</v>
      </c>
      <c r="H242" s="10">
        <f aca="true" t="shared" si="43" ref="H242:X242">H253</f>
        <v>0</v>
      </c>
      <c r="I242" s="10">
        <f t="shared" si="43"/>
        <v>0</v>
      </c>
      <c r="J242" s="10">
        <f t="shared" si="43"/>
        <v>0</v>
      </c>
      <c r="K242" s="10">
        <f t="shared" si="43"/>
        <v>0</v>
      </c>
      <c r="L242" s="10">
        <f t="shared" si="43"/>
        <v>0</v>
      </c>
      <c r="M242" s="10">
        <f t="shared" si="43"/>
        <v>0</v>
      </c>
      <c r="N242" s="10">
        <f t="shared" si="43"/>
        <v>0</v>
      </c>
      <c r="O242" s="10">
        <f t="shared" si="43"/>
        <v>0</v>
      </c>
      <c r="P242" s="10">
        <f t="shared" si="43"/>
        <v>0</v>
      </c>
      <c r="Q242" s="10">
        <f t="shared" si="43"/>
        <v>0</v>
      </c>
      <c r="R242" s="10">
        <f t="shared" si="43"/>
        <v>0</v>
      </c>
      <c r="S242" s="10">
        <f t="shared" si="43"/>
        <v>0</v>
      </c>
      <c r="T242" s="10">
        <f t="shared" si="43"/>
        <v>0</v>
      </c>
      <c r="U242" s="10">
        <f t="shared" si="43"/>
        <v>0</v>
      </c>
      <c r="V242" s="10">
        <f t="shared" si="43"/>
        <v>0</v>
      </c>
      <c r="W242" s="10">
        <f t="shared" si="43"/>
        <v>0</v>
      </c>
      <c r="X242" s="66">
        <f t="shared" si="43"/>
        <v>669.14176</v>
      </c>
      <c r="Y242" s="59">
        <f>X242/G242*100</f>
        <v>669.14176</v>
      </c>
    </row>
    <row r="243" spans="1:25" ht="32.25" outlineLevel="6" thickBot="1">
      <c r="A243" s="79" t="s">
        <v>221</v>
      </c>
      <c r="B243" s="21">
        <v>951</v>
      </c>
      <c r="C243" s="6" t="s">
        <v>15</v>
      </c>
      <c r="D243" s="6" t="s">
        <v>222</v>
      </c>
      <c r="E243" s="6" t="s">
        <v>5</v>
      </c>
      <c r="F243" s="6"/>
      <c r="G243" s="7">
        <f>G244</f>
        <v>100</v>
      </c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66"/>
      <c r="Y243" s="59"/>
    </row>
    <row r="244" spans="1:25" ht="32.25" outlineLevel="6" thickBot="1">
      <c r="A244" s="90" t="s">
        <v>107</v>
      </c>
      <c r="B244" s="94">
        <v>951</v>
      </c>
      <c r="C244" s="95" t="s">
        <v>15</v>
      </c>
      <c r="D244" s="95" t="s">
        <v>222</v>
      </c>
      <c r="E244" s="95" t="s">
        <v>101</v>
      </c>
      <c r="F244" s="95"/>
      <c r="G244" s="100">
        <f>G245</f>
        <v>100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66"/>
      <c r="Y244" s="59"/>
    </row>
    <row r="245" spans="1:25" ht="32.25" outlineLevel="6" thickBot="1">
      <c r="A245" s="90" t="s">
        <v>109</v>
      </c>
      <c r="B245" s="94">
        <v>951</v>
      </c>
      <c r="C245" s="95" t="s">
        <v>15</v>
      </c>
      <c r="D245" s="95" t="s">
        <v>222</v>
      </c>
      <c r="E245" s="95" t="s">
        <v>103</v>
      </c>
      <c r="F245" s="95"/>
      <c r="G245" s="100">
        <v>100</v>
      </c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66"/>
      <c r="Y245" s="59"/>
    </row>
    <row r="246" spans="1:25" ht="34.5" customHeight="1" outlineLevel="6" thickBot="1">
      <c r="A246" s="116" t="s">
        <v>223</v>
      </c>
      <c r="B246" s="92">
        <v>951</v>
      </c>
      <c r="C246" s="93" t="s">
        <v>15</v>
      </c>
      <c r="D246" s="93" t="s">
        <v>224</v>
      </c>
      <c r="E246" s="93" t="s">
        <v>5</v>
      </c>
      <c r="F246" s="93"/>
      <c r="G246" s="16">
        <f>G247+G250</f>
        <v>12372.480000000001</v>
      </c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66"/>
      <c r="Y246" s="59"/>
    </row>
    <row r="247" spans="1:25" ht="32.25" outlineLevel="6" thickBot="1">
      <c r="A247" s="5" t="s">
        <v>225</v>
      </c>
      <c r="B247" s="21">
        <v>951</v>
      </c>
      <c r="C247" s="6" t="s">
        <v>15</v>
      </c>
      <c r="D247" s="6" t="s">
        <v>226</v>
      </c>
      <c r="E247" s="6" t="s">
        <v>5</v>
      </c>
      <c r="F247" s="6"/>
      <c r="G247" s="7">
        <f>G248</f>
        <v>10177.7</v>
      </c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66"/>
      <c r="Y247" s="59"/>
    </row>
    <row r="248" spans="1:25" ht="16.5" outlineLevel="6" thickBot="1">
      <c r="A248" s="90" t="s">
        <v>136</v>
      </c>
      <c r="B248" s="94">
        <v>951</v>
      </c>
      <c r="C248" s="95" t="s">
        <v>15</v>
      </c>
      <c r="D248" s="95" t="s">
        <v>226</v>
      </c>
      <c r="E248" s="95" t="s">
        <v>135</v>
      </c>
      <c r="F248" s="95"/>
      <c r="G248" s="100">
        <f>G249</f>
        <v>10177.7</v>
      </c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66"/>
      <c r="Y248" s="59"/>
    </row>
    <row r="249" spans="1:25" ht="48" outlineLevel="6" thickBot="1">
      <c r="A249" s="101" t="s">
        <v>327</v>
      </c>
      <c r="B249" s="94">
        <v>951</v>
      </c>
      <c r="C249" s="95" t="s">
        <v>15</v>
      </c>
      <c r="D249" s="95" t="s">
        <v>226</v>
      </c>
      <c r="E249" s="95" t="s">
        <v>92</v>
      </c>
      <c r="F249" s="95"/>
      <c r="G249" s="100">
        <v>10177.7</v>
      </c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66"/>
      <c r="Y249" s="59"/>
    </row>
    <row r="250" spans="1:25" ht="32.25" outlineLevel="6" thickBot="1">
      <c r="A250" s="5" t="s">
        <v>227</v>
      </c>
      <c r="B250" s="21">
        <v>951</v>
      </c>
      <c r="C250" s="6" t="s">
        <v>15</v>
      </c>
      <c r="D250" s="6" t="s">
        <v>228</v>
      </c>
      <c r="E250" s="6" t="s">
        <v>5</v>
      </c>
      <c r="F250" s="6"/>
      <c r="G250" s="7">
        <f>G251</f>
        <v>2194.78</v>
      </c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66"/>
      <c r="Y250" s="59"/>
    </row>
    <row r="251" spans="1:25" ht="16.5" outlineLevel="6" thickBot="1">
      <c r="A251" s="90" t="s">
        <v>136</v>
      </c>
      <c r="B251" s="94">
        <v>951</v>
      </c>
      <c r="C251" s="95" t="s">
        <v>15</v>
      </c>
      <c r="D251" s="95" t="s">
        <v>228</v>
      </c>
      <c r="E251" s="95" t="s">
        <v>135</v>
      </c>
      <c r="F251" s="95"/>
      <c r="G251" s="100">
        <f>G252</f>
        <v>2194.78</v>
      </c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66"/>
      <c r="Y251" s="59"/>
    </row>
    <row r="252" spans="1:25" ht="48" outlineLevel="6" thickBot="1">
      <c r="A252" s="101" t="s">
        <v>327</v>
      </c>
      <c r="B252" s="94">
        <v>951</v>
      </c>
      <c r="C252" s="95" t="s">
        <v>15</v>
      </c>
      <c r="D252" s="95" t="s">
        <v>228</v>
      </c>
      <c r="E252" s="95" t="s">
        <v>92</v>
      </c>
      <c r="F252" s="95"/>
      <c r="G252" s="100">
        <v>2194.78</v>
      </c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66"/>
      <c r="Y252" s="59"/>
    </row>
    <row r="253" spans="1:25" ht="32.25" outlineLevel="6" thickBot="1">
      <c r="A253" s="8" t="s">
        <v>138</v>
      </c>
      <c r="B253" s="19">
        <v>951</v>
      </c>
      <c r="C253" s="9" t="s">
        <v>15</v>
      </c>
      <c r="D253" s="9" t="s">
        <v>229</v>
      </c>
      <c r="E253" s="9" t="s">
        <v>5</v>
      </c>
      <c r="F253" s="9"/>
      <c r="G253" s="10">
        <f>G254</f>
        <v>200</v>
      </c>
      <c r="H253" s="12">
        <f aca="true" t="shared" si="44" ref="H253:X253">H254</f>
        <v>0</v>
      </c>
      <c r="I253" s="12">
        <f t="shared" si="44"/>
        <v>0</v>
      </c>
      <c r="J253" s="12">
        <f t="shared" si="44"/>
        <v>0</v>
      </c>
      <c r="K253" s="12">
        <f t="shared" si="44"/>
        <v>0</v>
      </c>
      <c r="L253" s="12">
        <f t="shared" si="44"/>
        <v>0</v>
      </c>
      <c r="M253" s="12">
        <f t="shared" si="44"/>
        <v>0</v>
      </c>
      <c r="N253" s="12">
        <f t="shared" si="44"/>
        <v>0</v>
      </c>
      <c r="O253" s="12">
        <f t="shared" si="44"/>
        <v>0</v>
      </c>
      <c r="P253" s="12">
        <f t="shared" si="44"/>
        <v>0</v>
      </c>
      <c r="Q253" s="12">
        <f t="shared" si="44"/>
        <v>0</v>
      </c>
      <c r="R253" s="12">
        <f t="shared" si="44"/>
        <v>0</v>
      </c>
      <c r="S253" s="12">
        <f t="shared" si="44"/>
        <v>0</v>
      </c>
      <c r="T253" s="12">
        <f t="shared" si="44"/>
        <v>0</v>
      </c>
      <c r="U253" s="12">
        <f t="shared" si="44"/>
        <v>0</v>
      </c>
      <c r="V253" s="12">
        <f t="shared" si="44"/>
        <v>0</v>
      </c>
      <c r="W253" s="12">
        <f t="shared" si="44"/>
        <v>0</v>
      </c>
      <c r="X253" s="67">
        <f t="shared" si="44"/>
        <v>669.14176</v>
      </c>
      <c r="Y253" s="59">
        <f>X253/G253*100</f>
        <v>334.57088</v>
      </c>
    </row>
    <row r="254" spans="1:25" ht="48" outlineLevel="6" thickBot="1">
      <c r="A254" s="79" t="s">
        <v>230</v>
      </c>
      <c r="B254" s="21">
        <v>951</v>
      </c>
      <c r="C254" s="6" t="s">
        <v>15</v>
      </c>
      <c r="D254" s="6" t="s">
        <v>231</v>
      </c>
      <c r="E254" s="6" t="s">
        <v>5</v>
      </c>
      <c r="F254" s="6"/>
      <c r="G254" s="7">
        <f>G255</f>
        <v>200</v>
      </c>
      <c r="H254" s="24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42"/>
      <c r="X254" s="65">
        <v>669.14176</v>
      </c>
      <c r="Y254" s="59">
        <f>X254/G254*100</f>
        <v>334.57088</v>
      </c>
    </row>
    <row r="255" spans="1:25" ht="32.25" outlineLevel="6" thickBot="1">
      <c r="A255" s="90" t="s">
        <v>107</v>
      </c>
      <c r="B255" s="94">
        <v>951</v>
      </c>
      <c r="C255" s="95" t="s">
        <v>15</v>
      </c>
      <c r="D255" s="95" t="s">
        <v>231</v>
      </c>
      <c r="E255" s="95" t="s">
        <v>101</v>
      </c>
      <c r="F255" s="95"/>
      <c r="G255" s="100">
        <f>G256</f>
        <v>200</v>
      </c>
      <c r="H255" s="77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75"/>
      <c r="Y255" s="59"/>
    </row>
    <row r="256" spans="1:25" ht="32.25" outlineLevel="6" thickBot="1">
      <c r="A256" s="90" t="s">
        <v>109</v>
      </c>
      <c r="B256" s="94">
        <v>951</v>
      </c>
      <c r="C256" s="95" t="s">
        <v>15</v>
      </c>
      <c r="D256" s="95" t="s">
        <v>231</v>
      </c>
      <c r="E256" s="95" t="s">
        <v>103</v>
      </c>
      <c r="F256" s="95"/>
      <c r="G256" s="100">
        <v>200</v>
      </c>
      <c r="H256" s="77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75"/>
      <c r="Y256" s="59"/>
    </row>
    <row r="257" spans="1:25" ht="19.5" outlineLevel="6" thickBot="1">
      <c r="A257" s="8" t="s">
        <v>139</v>
      </c>
      <c r="B257" s="19">
        <v>951</v>
      </c>
      <c r="C257" s="9" t="s">
        <v>15</v>
      </c>
      <c r="D257" s="9" t="s">
        <v>232</v>
      </c>
      <c r="E257" s="9" t="s">
        <v>5</v>
      </c>
      <c r="F257" s="9"/>
      <c r="G257" s="10">
        <f>G258</f>
        <v>100</v>
      </c>
      <c r="H257" s="77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75"/>
      <c r="Y257" s="59"/>
    </row>
    <row r="258" spans="1:25" ht="32.25" outlineLevel="6" thickBot="1">
      <c r="A258" s="79" t="s">
        <v>233</v>
      </c>
      <c r="B258" s="21">
        <v>951</v>
      </c>
      <c r="C258" s="6" t="s">
        <v>15</v>
      </c>
      <c r="D258" s="6" t="s">
        <v>234</v>
      </c>
      <c r="E258" s="6" t="s">
        <v>5</v>
      </c>
      <c r="F258" s="6"/>
      <c r="G258" s="7">
        <f>G259</f>
        <v>100</v>
      </c>
      <c r="H258" s="77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75"/>
      <c r="Y258" s="59"/>
    </row>
    <row r="259" spans="1:25" ht="32.25" outlineLevel="6" thickBot="1">
      <c r="A259" s="90" t="s">
        <v>107</v>
      </c>
      <c r="B259" s="94">
        <v>951</v>
      </c>
      <c r="C259" s="95" t="s">
        <v>15</v>
      </c>
      <c r="D259" s="95" t="s">
        <v>234</v>
      </c>
      <c r="E259" s="95" t="s">
        <v>101</v>
      </c>
      <c r="F259" s="95"/>
      <c r="G259" s="100">
        <f>G260</f>
        <v>100</v>
      </c>
      <c r="H259" s="77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75"/>
      <c r="Y259" s="59"/>
    </row>
    <row r="260" spans="1:25" ht="32.25" outlineLevel="6" thickBot="1">
      <c r="A260" s="90" t="s">
        <v>109</v>
      </c>
      <c r="B260" s="94">
        <v>951</v>
      </c>
      <c r="C260" s="95" t="s">
        <v>15</v>
      </c>
      <c r="D260" s="95" t="s">
        <v>234</v>
      </c>
      <c r="E260" s="95" t="s">
        <v>103</v>
      </c>
      <c r="F260" s="95"/>
      <c r="G260" s="100">
        <v>100</v>
      </c>
      <c r="H260" s="77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75"/>
      <c r="Y260" s="59"/>
    </row>
    <row r="261" spans="1:25" ht="19.5" outlineLevel="6" thickBot="1">
      <c r="A261" s="8" t="s">
        <v>140</v>
      </c>
      <c r="B261" s="19">
        <v>951</v>
      </c>
      <c r="C261" s="9" t="s">
        <v>15</v>
      </c>
      <c r="D261" s="9" t="s">
        <v>235</v>
      </c>
      <c r="E261" s="9" t="s">
        <v>5</v>
      </c>
      <c r="F261" s="9"/>
      <c r="G261" s="10">
        <f>G262</f>
        <v>50</v>
      </c>
      <c r="H261" s="77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75"/>
      <c r="Y261" s="59"/>
    </row>
    <row r="262" spans="1:25" ht="35.25" customHeight="1" outlineLevel="6" thickBot="1">
      <c r="A262" s="79" t="s">
        <v>236</v>
      </c>
      <c r="B262" s="21">
        <v>951</v>
      </c>
      <c r="C262" s="6" t="s">
        <v>15</v>
      </c>
      <c r="D262" s="6" t="s">
        <v>237</v>
      </c>
      <c r="E262" s="6" t="s">
        <v>5</v>
      </c>
      <c r="F262" s="6"/>
      <c r="G262" s="7">
        <f>G263</f>
        <v>50</v>
      </c>
      <c r="H262" s="77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75"/>
      <c r="Y262" s="59"/>
    </row>
    <row r="263" spans="1:25" ht="32.25" outlineLevel="6" thickBot="1">
      <c r="A263" s="90" t="s">
        <v>107</v>
      </c>
      <c r="B263" s="94">
        <v>951</v>
      </c>
      <c r="C263" s="95" t="s">
        <v>15</v>
      </c>
      <c r="D263" s="95" t="s">
        <v>237</v>
      </c>
      <c r="E263" s="95" t="s">
        <v>101</v>
      </c>
      <c r="F263" s="95"/>
      <c r="G263" s="100">
        <f>G264</f>
        <v>50</v>
      </c>
      <c r="H263" s="77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75"/>
      <c r="Y263" s="59"/>
    </row>
    <row r="264" spans="1:25" ht="32.25" outlineLevel="6" thickBot="1">
      <c r="A264" s="90" t="s">
        <v>109</v>
      </c>
      <c r="B264" s="94">
        <v>951</v>
      </c>
      <c r="C264" s="95" t="s">
        <v>15</v>
      </c>
      <c r="D264" s="95" t="s">
        <v>237</v>
      </c>
      <c r="E264" s="95" t="s">
        <v>103</v>
      </c>
      <c r="F264" s="95"/>
      <c r="G264" s="100">
        <v>50</v>
      </c>
      <c r="H264" s="77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75"/>
      <c r="Y264" s="59"/>
    </row>
    <row r="265" spans="1:25" ht="19.5" outlineLevel="6" thickBot="1">
      <c r="A265" s="110" t="s">
        <v>47</v>
      </c>
      <c r="B265" s="18">
        <v>951</v>
      </c>
      <c r="C265" s="14" t="s">
        <v>46</v>
      </c>
      <c r="D265" s="14" t="s">
        <v>6</v>
      </c>
      <c r="E265" s="14" t="s">
        <v>5</v>
      </c>
      <c r="F265" s="14"/>
      <c r="G265" s="15">
        <f>G266+G272+G281</f>
        <v>574.9</v>
      </c>
      <c r="H265" s="77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75"/>
      <c r="Y265" s="59"/>
    </row>
    <row r="266" spans="1:25" ht="19.5" outlineLevel="6" thickBot="1">
      <c r="A266" s="126" t="s">
        <v>37</v>
      </c>
      <c r="B266" s="18">
        <v>951</v>
      </c>
      <c r="C266" s="39" t="s">
        <v>16</v>
      </c>
      <c r="D266" s="39" t="s">
        <v>6</v>
      </c>
      <c r="E266" s="39" t="s">
        <v>5</v>
      </c>
      <c r="F266" s="39"/>
      <c r="G266" s="121">
        <f>G267</f>
        <v>524.9</v>
      </c>
      <c r="H266" s="77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5"/>
      <c r="Y266" s="59"/>
    </row>
    <row r="267" spans="1:25" ht="32.25" outlineLevel="6" thickBot="1">
      <c r="A267" s="114" t="s">
        <v>158</v>
      </c>
      <c r="B267" s="19">
        <v>951</v>
      </c>
      <c r="C267" s="9" t="s">
        <v>16</v>
      </c>
      <c r="D267" s="9" t="s">
        <v>159</v>
      </c>
      <c r="E267" s="9" t="s">
        <v>5</v>
      </c>
      <c r="F267" s="9"/>
      <c r="G267" s="10">
        <f>G268</f>
        <v>524.9</v>
      </c>
      <c r="H267" s="29">
        <f aca="true" t="shared" si="45" ref="H267:X267">H268+H273</f>
        <v>0</v>
      </c>
      <c r="I267" s="29">
        <f t="shared" si="45"/>
        <v>0</v>
      </c>
      <c r="J267" s="29">
        <f t="shared" si="45"/>
        <v>0</v>
      </c>
      <c r="K267" s="29">
        <f t="shared" si="45"/>
        <v>0</v>
      </c>
      <c r="L267" s="29">
        <f t="shared" si="45"/>
        <v>0</v>
      </c>
      <c r="M267" s="29">
        <f t="shared" si="45"/>
        <v>0</v>
      </c>
      <c r="N267" s="29">
        <f t="shared" si="45"/>
        <v>0</v>
      </c>
      <c r="O267" s="29">
        <f t="shared" si="45"/>
        <v>0</v>
      </c>
      <c r="P267" s="29">
        <f t="shared" si="45"/>
        <v>0</v>
      </c>
      <c r="Q267" s="29">
        <f t="shared" si="45"/>
        <v>0</v>
      </c>
      <c r="R267" s="29">
        <f t="shared" si="45"/>
        <v>0</v>
      </c>
      <c r="S267" s="29">
        <f t="shared" si="45"/>
        <v>0</v>
      </c>
      <c r="T267" s="29">
        <f t="shared" si="45"/>
        <v>0</v>
      </c>
      <c r="U267" s="29">
        <f t="shared" si="45"/>
        <v>0</v>
      </c>
      <c r="V267" s="29">
        <f t="shared" si="45"/>
        <v>0</v>
      </c>
      <c r="W267" s="29">
        <f t="shared" si="45"/>
        <v>0</v>
      </c>
      <c r="X267" s="73">
        <f t="shared" si="45"/>
        <v>241.07674</v>
      </c>
      <c r="Y267" s="59">
        <f>X267/G267*100</f>
        <v>45.928127262335686</v>
      </c>
    </row>
    <row r="268" spans="1:25" ht="32.25" outlineLevel="6" thickBot="1">
      <c r="A268" s="114" t="s">
        <v>160</v>
      </c>
      <c r="B268" s="19">
        <v>951</v>
      </c>
      <c r="C268" s="11" t="s">
        <v>16</v>
      </c>
      <c r="D268" s="11" t="s">
        <v>161</v>
      </c>
      <c r="E268" s="11" t="s">
        <v>5</v>
      </c>
      <c r="F268" s="11"/>
      <c r="G268" s="12">
        <f>G269</f>
        <v>524.9</v>
      </c>
      <c r="H268" s="31">
        <f aca="true" t="shared" si="46" ref="H268:X270">H269</f>
        <v>0</v>
      </c>
      <c r="I268" s="31">
        <f t="shared" si="46"/>
        <v>0</v>
      </c>
      <c r="J268" s="31">
        <f t="shared" si="46"/>
        <v>0</v>
      </c>
      <c r="K268" s="31">
        <f t="shared" si="46"/>
        <v>0</v>
      </c>
      <c r="L268" s="31">
        <f t="shared" si="46"/>
        <v>0</v>
      </c>
      <c r="M268" s="31">
        <f t="shared" si="46"/>
        <v>0</v>
      </c>
      <c r="N268" s="31">
        <f t="shared" si="46"/>
        <v>0</v>
      </c>
      <c r="O268" s="31">
        <f t="shared" si="46"/>
        <v>0</v>
      </c>
      <c r="P268" s="31">
        <f t="shared" si="46"/>
        <v>0</v>
      </c>
      <c r="Q268" s="31">
        <f t="shared" si="46"/>
        <v>0</v>
      </c>
      <c r="R268" s="31">
        <f t="shared" si="46"/>
        <v>0</v>
      </c>
      <c r="S268" s="31">
        <f t="shared" si="46"/>
        <v>0</v>
      </c>
      <c r="T268" s="31">
        <f t="shared" si="46"/>
        <v>0</v>
      </c>
      <c r="U268" s="31">
        <f t="shared" si="46"/>
        <v>0</v>
      </c>
      <c r="V268" s="31">
        <f t="shared" si="46"/>
        <v>0</v>
      </c>
      <c r="W268" s="31">
        <f t="shared" si="46"/>
        <v>0</v>
      </c>
      <c r="X268" s="66">
        <f t="shared" si="46"/>
        <v>178.07376</v>
      </c>
      <c r="Y268" s="59">
        <f>X268/G268*100</f>
        <v>33.92527338540675</v>
      </c>
    </row>
    <row r="269" spans="1:25" ht="32.25" outlineLevel="6" thickBot="1">
      <c r="A269" s="96" t="s">
        <v>238</v>
      </c>
      <c r="B269" s="92">
        <v>951</v>
      </c>
      <c r="C269" s="93" t="s">
        <v>16</v>
      </c>
      <c r="D269" s="93" t="s">
        <v>239</v>
      </c>
      <c r="E269" s="93" t="s">
        <v>5</v>
      </c>
      <c r="F269" s="93"/>
      <c r="G269" s="16">
        <f>G270</f>
        <v>524.9</v>
      </c>
      <c r="H269" s="32">
        <f t="shared" si="46"/>
        <v>0</v>
      </c>
      <c r="I269" s="32">
        <f t="shared" si="46"/>
        <v>0</v>
      </c>
      <c r="J269" s="32">
        <f t="shared" si="46"/>
        <v>0</v>
      </c>
      <c r="K269" s="32">
        <f t="shared" si="46"/>
        <v>0</v>
      </c>
      <c r="L269" s="32">
        <f t="shared" si="46"/>
        <v>0</v>
      </c>
      <c r="M269" s="32">
        <f t="shared" si="46"/>
        <v>0</v>
      </c>
      <c r="N269" s="32">
        <f t="shared" si="46"/>
        <v>0</v>
      </c>
      <c r="O269" s="32">
        <f t="shared" si="46"/>
        <v>0</v>
      </c>
      <c r="P269" s="32">
        <f t="shared" si="46"/>
        <v>0</v>
      </c>
      <c r="Q269" s="32">
        <f t="shared" si="46"/>
        <v>0</v>
      </c>
      <c r="R269" s="32">
        <f t="shared" si="46"/>
        <v>0</v>
      </c>
      <c r="S269" s="32">
        <f t="shared" si="46"/>
        <v>0</v>
      </c>
      <c r="T269" s="32">
        <f t="shared" si="46"/>
        <v>0</v>
      </c>
      <c r="U269" s="32">
        <f t="shared" si="46"/>
        <v>0</v>
      </c>
      <c r="V269" s="32">
        <f t="shared" si="46"/>
        <v>0</v>
      </c>
      <c r="W269" s="32">
        <f t="shared" si="46"/>
        <v>0</v>
      </c>
      <c r="X269" s="67">
        <f t="shared" si="46"/>
        <v>178.07376</v>
      </c>
      <c r="Y269" s="59">
        <f>X269/G269*100</f>
        <v>33.92527338540675</v>
      </c>
    </row>
    <row r="270" spans="1:25" ht="32.25" outlineLevel="6" thickBot="1">
      <c r="A270" s="5" t="s">
        <v>144</v>
      </c>
      <c r="B270" s="21">
        <v>951</v>
      </c>
      <c r="C270" s="6" t="s">
        <v>16</v>
      </c>
      <c r="D270" s="6" t="s">
        <v>239</v>
      </c>
      <c r="E270" s="6" t="s">
        <v>142</v>
      </c>
      <c r="F270" s="6"/>
      <c r="G270" s="7">
        <f>G271</f>
        <v>524.9</v>
      </c>
      <c r="H270" s="34">
        <f t="shared" si="46"/>
        <v>0</v>
      </c>
      <c r="I270" s="34">
        <f t="shared" si="46"/>
        <v>0</v>
      </c>
      <c r="J270" s="34">
        <f t="shared" si="46"/>
        <v>0</v>
      </c>
      <c r="K270" s="34">
        <f t="shared" si="46"/>
        <v>0</v>
      </c>
      <c r="L270" s="34">
        <f t="shared" si="46"/>
        <v>0</v>
      </c>
      <c r="M270" s="34">
        <f t="shared" si="46"/>
        <v>0</v>
      </c>
      <c r="N270" s="34">
        <f t="shared" si="46"/>
        <v>0</v>
      </c>
      <c r="O270" s="34">
        <f t="shared" si="46"/>
        <v>0</v>
      </c>
      <c r="P270" s="34">
        <f t="shared" si="46"/>
        <v>0</v>
      </c>
      <c r="Q270" s="34">
        <f t="shared" si="46"/>
        <v>0</v>
      </c>
      <c r="R270" s="34">
        <f t="shared" si="46"/>
        <v>0</v>
      </c>
      <c r="S270" s="34">
        <f t="shared" si="46"/>
        <v>0</v>
      </c>
      <c r="T270" s="34">
        <f t="shared" si="46"/>
        <v>0</v>
      </c>
      <c r="U270" s="34">
        <f t="shared" si="46"/>
        <v>0</v>
      </c>
      <c r="V270" s="34">
        <f t="shared" si="46"/>
        <v>0</v>
      </c>
      <c r="W270" s="34">
        <f t="shared" si="46"/>
        <v>0</v>
      </c>
      <c r="X270" s="68">
        <f t="shared" si="46"/>
        <v>178.07376</v>
      </c>
      <c r="Y270" s="59">
        <f>X270/G270*100</f>
        <v>33.92527338540675</v>
      </c>
    </row>
    <row r="271" spans="1:25" ht="32.25" outlineLevel="6" thickBot="1">
      <c r="A271" s="90" t="s">
        <v>145</v>
      </c>
      <c r="B271" s="94">
        <v>951</v>
      </c>
      <c r="C271" s="95" t="s">
        <v>16</v>
      </c>
      <c r="D271" s="95" t="s">
        <v>239</v>
      </c>
      <c r="E271" s="95" t="s">
        <v>143</v>
      </c>
      <c r="F271" s="95"/>
      <c r="G271" s="100">
        <v>524.9</v>
      </c>
      <c r="H271" s="24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42"/>
      <c r="X271" s="65">
        <v>178.07376</v>
      </c>
      <c r="Y271" s="59">
        <f>X271/G271*100</f>
        <v>33.92527338540675</v>
      </c>
    </row>
    <row r="272" spans="1:25" ht="19.5" outlineLevel="6" thickBot="1">
      <c r="A272" s="126" t="s">
        <v>38</v>
      </c>
      <c r="B272" s="18">
        <v>951</v>
      </c>
      <c r="C272" s="39" t="s">
        <v>17</v>
      </c>
      <c r="D272" s="39" t="s">
        <v>6</v>
      </c>
      <c r="E272" s="39" t="s">
        <v>5</v>
      </c>
      <c r="F272" s="39"/>
      <c r="G272" s="121">
        <f>G273+G277</f>
        <v>0</v>
      </c>
      <c r="H272" s="77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5"/>
      <c r="Y272" s="59"/>
    </row>
    <row r="273" spans="1:25" ht="32.25" outlineLevel="6" thickBot="1">
      <c r="A273" s="8" t="s">
        <v>147</v>
      </c>
      <c r="B273" s="19">
        <v>951</v>
      </c>
      <c r="C273" s="9" t="s">
        <v>17</v>
      </c>
      <c r="D273" s="9" t="s">
        <v>240</v>
      </c>
      <c r="E273" s="9" t="s">
        <v>5</v>
      </c>
      <c r="F273" s="9"/>
      <c r="G273" s="10">
        <f>G274</f>
        <v>0</v>
      </c>
      <c r="H273" s="31">
        <f aca="true" t="shared" si="47" ref="H273:X274">H274</f>
        <v>0</v>
      </c>
      <c r="I273" s="31">
        <f t="shared" si="47"/>
        <v>0</v>
      </c>
      <c r="J273" s="31">
        <f t="shared" si="47"/>
        <v>0</v>
      </c>
      <c r="K273" s="31">
        <f t="shared" si="47"/>
        <v>0</v>
      </c>
      <c r="L273" s="31">
        <f t="shared" si="47"/>
        <v>0</v>
      </c>
      <c r="M273" s="31">
        <f t="shared" si="47"/>
        <v>0</v>
      </c>
      <c r="N273" s="31">
        <f t="shared" si="47"/>
        <v>0</v>
      </c>
      <c r="O273" s="31">
        <f t="shared" si="47"/>
        <v>0</v>
      </c>
      <c r="P273" s="31">
        <f t="shared" si="47"/>
        <v>0</v>
      </c>
      <c r="Q273" s="31">
        <f t="shared" si="47"/>
        <v>0</v>
      </c>
      <c r="R273" s="31">
        <f t="shared" si="47"/>
        <v>0</v>
      </c>
      <c r="S273" s="31">
        <f t="shared" si="47"/>
        <v>0</v>
      </c>
      <c r="T273" s="31">
        <f t="shared" si="47"/>
        <v>0</v>
      </c>
      <c r="U273" s="31">
        <f t="shared" si="47"/>
        <v>0</v>
      </c>
      <c r="V273" s="31">
        <f t="shared" si="47"/>
        <v>0</v>
      </c>
      <c r="W273" s="31">
        <f t="shared" si="47"/>
        <v>0</v>
      </c>
      <c r="X273" s="66">
        <f t="shared" si="47"/>
        <v>63.00298</v>
      </c>
      <c r="Y273" s="59" t="e">
        <f>X273/G273*100</f>
        <v>#DIV/0!</v>
      </c>
    </row>
    <row r="274" spans="1:25" ht="32.25" outlineLevel="6" thickBot="1">
      <c r="A274" s="116" t="s">
        <v>241</v>
      </c>
      <c r="B274" s="92">
        <v>951</v>
      </c>
      <c r="C274" s="93" t="s">
        <v>17</v>
      </c>
      <c r="D274" s="93" t="s">
        <v>242</v>
      </c>
      <c r="E274" s="93" t="s">
        <v>5</v>
      </c>
      <c r="F274" s="93"/>
      <c r="G274" s="16">
        <f>G275</f>
        <v>0</v>
      </c>
      <c r="H274" s="32">
        <f t="shared" si="47"/>
        <v>0</v>
      </c>
      <c r="I274" s="32">
        <f t="shared" si="47"/>
        <v>0</v>
      </c>
      <c r="J274" s="32">
        <f t="shared" si="47"/>
        <v>0</v>
      </c>
      <c r="K274" s="32">
        <f t="shared" si="47"/>
        <v>0</v>
      </c>
      <c r="L274" s="32">
        <f t="shared" si="47"/>
        <v>0</v>
      </c>
      <c r="M274" s="32">
        <f t="shared" si="47"/>
        <v>0</v>
      </c>
      <c r="N274" s="32">
        <f t="shared" si="47"/>
        <v>0</v>
      </c>
      <c r="O274" s="32">
        <f t="shared" si="47"/>
        <v>0</v>
      </c>
      <c r="P274" s="32">
        <f t="shared" si="47"/>
        <v>0</v>
      </c>
      <c r="Q274" s="32">
        <f t="shared" si="47"/>
        <v>0</v>
      </c>
      <c r="R274" s="32">
        <f t="shared" si="47"/>
        <v>0</v>
      </c>
      <c r="S274" s="32">
        <f t="shared" si="47"/>
        <v>0</v>
      </c>
      <c r="T274" s="32">
        <f t="shared" si="47"/>
        <v>0</v>
      </c>
      <c r="U274" s="32">
        <f t="shared" si="47"/>
        <v>0</v>
      </c>
      <c r="V274" s="32">
        <f t="shared" si="47"/>
        <v>0</v>
      </c>
      <c r="W274" s="32">
        <f t="shared" si="47"/>
        <v>0</v>
      </c>
      <c r="X274" s="67">
        <f t="shared" si="47"/>
        <v>63.00298</v>
      </c>
      <c r="Y274" s="59" t="e">
        <f>X274/G274*100</f>
        <v>#DIV/0!</v>
      </c>
    </row>
    <row r="275" spans="1:25" ht="32.25" outlineLevel="6" thickBot="1">
      <c r="A275" s="5" t="s">
        <v>115</v>
      </c>
      <c r="B275" s="21">
        <v>951</v>
      </c>
      <c r="C275" s="6" t="s">
        <v>17</v>
      </c>
      <c r="D275" s="6" t="s">
        <v>242</v>
      </c>
      <c r="E275" s="6" t="s">
        <v>113</v>
      </c>
      <c r="F275" s="6"/>
      <c r="G275" s="7">
        <f>G276</f>
        <v>0</v>
      </c>
      <c r="H275" s="24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42"/>
      <c r="X275" s="65">
        <v>63.00298</v>
      </c>
      <c r="Y275" s="59" t="e">
        <f>X275/G275*100</f>
        <v>#DIV/0!</v>
      </c>
    </row>
    <row r="276" spans="1:25" ht="19.5" outlineLevel="6" thickBot="1">
      <c r="A276" s="90" t="s">
        <v>148</v>
      </c>
      <c r="B276" s="94">
        <v>951</v>
      </c>
      <c r="C276" s="95" t="s">
        <v>17</v>
      </c>
      <c r="D276" s="95" t="s">
        <v>242</v>
      </c>
      <c r="E276" s="95" t="s">
        <v>146</v>
      </c>
      <c r="F276" s="95"/>
      <c r="G276" s="100">
        <v>0</v>
      </c>
      <c r="H276" s="77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5"/>
      <c r="Y276" s="59"/>
    </row>
    <row r="277" spans="1:25" ht="19.5" outlineLevel="6" thickBot="1">
      <c r="A277" s="8" t="s">
        <v>243</v>
      </c>
      <c r="B277" s="19">
        <v>951</v>
      </c>
      <c r="C277" s="9" t="s">
        <v>17</v>
      </c>
      <c r="D277" s="9" t="s">
        <v>43</v>
      </c>
      <c r="E277" s="9" t="s">
        <v>5</v>
      </c>
      <c r="F277" s="9"/>
      <c r="G277" s="10">
        <f>G278</f>
        <v>0</v>
      </c>
      <c r="H277" s="77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5"/>
      <c r="Y277" s="59"/>
    </row>
    <row r="278" spans="1:25" ht="32.25" outlineLevel="6" thickBot="1">
      <c r="A278" s="116" t="s">
        <v>241</v>
      </c>
      <c r="B278" s="92">
        <v>951</v>
      </c>
      <c r="C278" s="93" t="s">
        <v>17</v>
      </c>
      <c r="D278" s="93" t="s">
        <v>244</v>
      </c>
      <c r="E278" s="93" t="s">
        <v>5</v>
      </c>
      <c r="F278" s="93"/>
      <c r="G278" s="16">
        <f>G279</f>
        <v>0</v>
      </c>
      <c r="H278" s="77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5"/>
      <c r="Y278" s="59"/>
    </row>
    <row r="279" spans="1:25" ht="32.25" outlineLevel="6" thickBot="1">
      <c r="A279" s="5" t="s">
        <v>115</v>
      </c>
      <c r="B279" s="21">
        <v>951</v>
      </c>
      <c r="C279" s="6" t="s">
        <v>17</v>
      </c>
      <c r="D279" s="6" t="s">
        <v>244</v>
      </c>
      <c r="E279" s="6" t="s">
        <v>113</v>
      </c>
      <c r="F279" s="6"/>
      <c r="G279" s="7">
        <f>G280</f>
        <v>0</v>
      </c>
      <c r="H279" s="77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5"/>
      <c r="Y279" s="59"/>
    </row>
    <row r="280" spans="1:25" ht="19.5" outlineLevel="6" thickBot="1">
      <c r="A280" s="90" t="s">
        <v>148</v>
      </c>
      <c r="B280" s="94">
        <v>951</v>
      </c>
      <c r="C280" s="95" t="s">
        <v>17</v>
      </c>
      <c r="D280" s="95" t="s">
        <v>244</v>
      </c>
      <c r="E280" s="95" t="s">
        <v>146</v>
      </c>
      <c r="F280" s="95"/>
      <c r="G280" s="100">
        <v>0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</row>
    <row r="281" spans="1:25" ht="19.5" outlineLevel="6" thickBot="1">
      <c r="A281" s="126" t="s">
        <v>245</v>
      </c>
      <c r="B281" s="18">
        <v>951</v>
      </c>
      <c r="C281" s="39" t="s">
        <v>246</v>
      </c>
      <c r="D281" s="39" t="s">
        <v>6</v>
      </c>
      <c r="E281" s="39" t="s">
        <v>5</v>
      </c>
      <c r="F281" s="39"/>
      <c r="G281" s="121">
        <f>G282</f>
        <v>50</v>
      </c>
      <c r="H281" s="29">
        <f aca="true" t="shared" si="48" ref="H281:X281">H282+H287</f>
        <v>0</v>
      </c>
      <c r="I281" s="29">
        <f t="shared" si="48"/>
        <v>0</v>
      </c>
      <c r="J281" s="29">
        <f t="shared" si="48"/>
        <v>0</v>
      </c>
      <c r="K281" s="29">
        <f t="shared" si="48"/>
        <v>0</v>
      </c>
      <c r="L281" s="29">
        <f t="shared" si="48"/>
        <v>0</v>
      </c>
      <c r="M281" s="29">
        <f t="shared" si="48"/>
        <v>0</v>
      </c>
      <c r="N281" s="29">
        <f t="shared" si="48"/>
        <v>0</v>
      </c>
      <c r="O281" s="29">
        <f t="shared" si="48"/>
        <v>0</v>
      </c>
      <c r="P281" s="29">
        <f t="shared" si="48"/>
        <v>0</v>
      </c>
      <c r="Q281" s="29">
        <f t="shared" si="48"/>
        <v>0</v>
      </c>
      <c r="R281" s="29">
        <f t="shared" si="48"/>
        <v>0</v>
      </c>
      <c r="S281" s="29">
        <f t="shared" si="48"/>
        <v>0</v>
      </c>
      <c r="T281" s="29">
        <f t="shared" si="48"/>
        <v>0</v>
      </c>
      <c r="U281" s="29">
        <f t="shared" si="48"/>
        <v>0</v>
      </c>
      <c r="V281" s="29">
        <f t="shared" si="48"/>
        <v>0</v>
      </c>
      <c r="W281" s="29">
        <f t="shared" si="48"/>
        <v>0</v>
      </c>
      <c r="X281" s="73">
        <f t="shared" si="48"/>
        <v>499.74378</v>
      </c>
      <c r="Y281" s="59">
        <f>X281/G281*100</f>
        <v>999.48756</v>
      </c>
    </row>
    <row r="282" spans="1:25" ht="32.25" outlineLevel="6" thickBot="1">
      <c r="A282" s="13" t="s">
        <v>247</v>
      </c>
      <c r="B282" s="19">
        <v>951</v>
      </c>
      <c r="C282" s="9" t="s">
        <v>246</v>
      </c>
      <c r="D282" s="9" t="s">
        <v>248</v>
      </c>
      <c r="E282" s="9" t="s">
        <v>5</v>
      </c>
      <c r="F282" s="9"/>
      <c r="G282" s="10">
        <f>G283</f>
        <v>50</v>
      </c>
      <c r="H282" s="31">
        <f aca="true" t="shared" si="49" ref="H282:X284">H283</f>
        <v>0</v>
      </c>
      <c r="I282" s="31">
        <f t="shared" si="49"/>
        <v>0</v>
      </c>
      <c r="J282" s="31">
        <f t="shared" si="49"/>
        <v>0</v>
      </c>
      <c r="K282" s="31">
        <f t="shared" si="49"/>
        <v>0</v>
      </c>
      <c r="L282" s="31">
        <f t="shared" si="49"/>
        <v>0</v>
      </c>
      <c r="M282" s="31">
        <f t="shared" si="49"/>
        <v>0</v>
      </c>
      <c r="N282" s="31">
        <f t="shared" si="49"/>
        <v>0</v>
      </c>
      <c r="O282" s="31">
        <f t="shared" si="49"/>
        <v>0</v>
      </c>
      <c r="P282" s="31">
        <f t="shared" si="49"/>
        <v>0</v>
      </c>
      <c r="Q282" s="31">
        <f t="shared" si="49"/>
        <v>0</v>
      </c>
      <c r="R282" s="31">
        <f t="shared" si="49"/>
        <v>0</v>
      </c>
      <c r="S282" s="31">
        <f t="shared" si="49"/>
        <v>0</v>
      </c>
      <c r="T282" s="31">
        <f t="shared" si="49"/>
        <v>0</v>
      </c>
      <c r="U282" s="31">
        <f t="shared" si="49"/>
        <v>0</v>
      </c>
      <c r="V282" s="31">
        <f t="shared" si="49"/>
        <v>0</v>
      </c>
      <c r="W282" s="31">
        <f t="shared" si="49"/>
        <v>0</v>
      </c>
      <c r="X282" s="66">
        <f t="shared" si="49"/>
        <v>499.74378</v>
      </c>
      <c r="Y282" s="59">
        <f>X282/G282*100</f>
        <v>999.48756</v>
      </c>
    </row>
    <row r="283" spans="1:25" ht="48" outlineLevel="6" thickBot="1">
      <c r="A283" s="116" t="s">
        <v>249</v>
      </c>
      <c r="B283" s="92">
        <v>951</v>
      </c>
      <c r="C283" s="93" t="s">
        <v>246</v>
      </c>
      <c r="D283" s="93" t="s">
        <v>250</v>
      </c>
      <c r="E283" s="93" t="s">
        <v>5</v>
      </c>
      <c r="F283" s="93"/>
      <c r="G283" s="16">
        <f>G284</f>
        <v>50</v>
      </c>
      <c r="H283" s="32">
        <f t="shared" si="49"/>
        <v>0</v>
      </c>
      <c r="I283" s="32">
        <f t="shared" si="49"/>
        <v>0</v>
      </c>
      <c r="J283" s="32">
        <f t="shared" si="49"/>
        <v>0</v>
      </c>
      <c r="K283" s="32">
        <f t="shared" si="49"/>
        <v>0</v>
      </c>
      <c r="L283" s="32">
        <f t="shared" si="49"/>
        <v>0</v>
      </c>
      <c r="M283" s="32">
        <f t="shared" si="49"/>
        <v>0</v>
      </c>
      <c r="N283" s="32">
        <f t="shared" si="49"/>
        <v>0</v>
      </c>
      <c r="O283" s="32">
        <f t="shared" si="49"/>
        <v>0</v>
      </c>
      <c r="P283" s="32">
        <f t="shared" si="49"/>
        <v>0</v>
      </c>
      <c r="Q283" s="32">
        <f t="shared" si="49"/>
        <v>0</v>
      </c>
      <c r="R283" s="32">
        <f t="shared" si="49"/>
        <v>0</v>
      </c>
      <c r="S283" s="32">
        <f t="shared" si="49"/>
        <v>0</v>
      </c>
      <c r="T283" s="32">
        <f t="shared" si="49"/>
        <v>0</v>
      </c>
      <c r="U283" s="32">
        <f t="shared" si="49"/>
        <v>0</v>
      </c>
      <c r="V283" s="32">
        <f t="shared" si="49"/>
        <v>0</v>
      </c>
      <c r="W283" s="32">
        <f t="shared" si="49"/>
        <v>0</v>
      </c>
      <c r="X283" s="67">
        <f t="shared" si="49"/>
        <v>499.74378</v>
      </c>
      <c r="Y283" s="59">
        <f>X283/G283*100</f>
        <v>999.48756</v>
      </c>
    </row>
    <row r="284" spans="1:25" ht="32.25" outlineLevel="6" thickBot="1">
      <c r="A284" s="5" t="s">
        <v>107</v>
      </c>
      <c r="B284" s="21">
        <v>951</v>
      </c>
      <c r="C284" s="6" t="s">
        <v>251</v>
      </c>
      <c r="D284" s="6" t="s">
        <v>250</v>
      </c>
      <c r="E284" s="6" t="s">
        <v>101</v>
      </c>
      <c r="F284" s="6"/>
      <c r="G284" s="7">
        <f>G285</f>
        <v>50</v>
      </c>
      <c r="H284" s="34">
        <f t="shared" si="49"/>
        <v>0</v>
      </c>
      <c r="I284" s="34">
        <f t="shared" si="49"/>
        <v>0</v>
      </c>
      <c r="J284" s="34">
        <f t="shared" si="49"/>
        <v>0</v>
      </c>
      <c r="K284" s="34">
        <f t="shared" si="49"/>
        <v>0</v>
      </c>
      <c r="L284" s="34">
        <f t="shared" si="49"/>
        <v>0</v>
      </c>
      <c r="M284" s="34">
        <f t="shared" si="49"/>
        <v>0</v>
      </c>
      <c r="N284" s="34">
        <f t="shared" si="49"/>
        <v>0</v>
      </c>
      <c r="O284" s="34">
        <f t="shared" si="49"/>
        <v>0</v>
      </c>
      <c r="P284" s="34">
        <f t="shared" si="49"/>
        <v>0</v>
      </c>
      <c r="Q284" s="34">
        <f t="shared" si="49"/>
        <v>0</v>
      </c>
      <c r="R284" s="34">
        <f t="shared" si="49"/>
        <v>0</v>
      </c>
      <c r="S284" s="34">
        <f t="shared" si="49"/>
        <v>0</v>
      </c>
      <c r="T284" s="34">
        <f t="shared" si="49"/>
        <v>0</v>
      </c>
      <c r="U284" s="34">
        <f t="shared" si="49"/>
        <v>0</v>
      </c>
      <c r="V284" s="34">
        <f t="shared" si="49"/>
        <v>0</v>
      </c>
      <c r="W284" s="34">
        <f t="shared" si="49"/>
        <v>0</v>
      </c>
      <c r="X284" s="68">
        <f t="shared" si="49"/>
        <v>499.74378</v>
      </c>
      <c r="Y284" s="59">
        <f>X284/G284*100</f>
        <v>999.48756</v>
      </c>
    </row>
    <row r="285" spans="1:25" ht="32.25" outlineLevel="6" thickBot="1">
      <c r="A285" s="90" t="s">
        <v>109</v>
      </c>
      <c r="B285" s="94">
        <v>951</v>
      </c>
      <c r="C285" s="95" t="s">
        <v>246</v>
      </c>
      <c r="D285" s="95" t="s">
        <v>250</v>
      </c>
      <c r="E285" s="95" t="s">
        <v>103</v>
      </c>
      <c r="F285" s="95"/>
      <c r="G285" s="100">
        <v>50</v>
      </c>
      <c r="H285" s="24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42"/>
      <c r="X285" s="65">
        <v>499.74378</v>
      </c>
      <c r="Y285" s="59">
        <f>X285/G285*100</f>
        <v>999.48756</v>
      </c>
    </row>
    <row r="286" spans="1:25" ht="19.5" outlineLevel="6" thickBot="1">
      <c r="A286" s="110" t="s">
        <v>75</v>
      </c>
      <c r="B286" s="18">
        <v>951</v>
      </c>
      <c r="C286" s="14" t="s">
        <v>45</v>
      </c>
      <c r="D286" s="14" t="s">
        <v>6</v>
      </c>
      <c r="E286" s="14" t="s">
        <v>5</v>
      </c>
      <c r="F286" s="14"/>
      <c r="G286" s="15">
        <f>G287+G292</f>
        <v>200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</row>
    <row r="287" spans="1:25" ht="16.5" outlineLevel="6" thickBot="1">
      <c r="A287" s="8" t="s">
        <v>252</v>
      </c>
      <c r="B287" s="19">
        <v>951</v>
      </c>
      <c r="C287" s="9" t="s">
        <v>80</v>
      </c>
      <c r="D287" s="9" t="s">
        <v>6</v>
      </c>
      <c r="E287" s="9" t="s">
        <v>5</v>
      </c>
      <c r="F287" s="9"/>
      <c r="G287" s="10">
        <f>G288</f>
        <v>200</v>
      </c>
      <c r="H287" s="31">
        <f aca="true" t="shared" si="50" ref="H287:X287">H288</f>
        <v>0</v>
      </c>
      <c r="I287" s="31">
        <f t="shared" si="50"/>
        <v>0</v>
      </c>
      <c r="J287" s="31">
        <f t="shared" si="50"/>
        <v>0</v>
      </c>
      <c r="K287" s="31">
        <f t="shared" si="50"/>
        <v>0</v>
      </c>
      <c r="L287" s="31">
        <f t="shared" si="50"/>
        <v>0</v>
      </c>
      <c r="M287" s="31">
        <f t="shared" si="50"/>
        <v>0</v>
      </c>
      <c r="N287" s="31">
        <f t="shared" si="50"/>
        <v>0</v>
      </c>
      <c r="O287" s="31">
        <f t="shared" si="50"/>
        <v>0</v>
      </c>
      <c r="P287" s="31">
        <f t="shared" si="50"/>
        <v>0</v>
      </c>
      <c r="Q287" s="31">
        <f t="shared" si="50"/>
        <v>0</v>
      </c>
      <c r="R287" s="31">
        <f t="shared" si="50"/>
        <v>0</v>
      </c>
      <c r="S287" s="31">
        <f t="shared" si="50"/>
        <v>0</v>
      </c>
      <c r="T287" s="31">
        <f t="shared" si="50"/>
        <v>0</v>
      </c>
      <c r="U287" s="31">
        <f t="shared" si="50"/>
        <v>0</v>
      </c>
      <c r="V287" s="31">
        <f t="shared" si="50"/>
        <v>0</v>
      </c>
      <c r="W287" s="31">
        <f t="shared" si="50"/>
        <v>0</v>
      </c>
      <c r="X287" s="31">
        <f t="shared" si="50"/>
        <v>0</v>
      </c>
      <c r="Y287" s="59">
        <f>X287/G287*100</f>
        <v>0</v>
      </c>
    </row>
    <row r="288" spans="1:25" ht="32.25" outlineLevel="6" thickBot="1">
      <c r="A288" s="102" t="s">
        <v>149</v>
      </c>
      <c r="B288" s="108">
        <v>951</v>
      </c>
      <c r="C288" s="93" t="s">
        <v>80</v>
      </c>
      <c r="D288" s="93" t="s">
        <v>253</v>
      </c>
      <c r="E288" s="93" t="s">
        <v>5</v>
      </c>
      <c r="F288" s="93"/>
      <c r="G288" s="16">
        <f>G289</f>
        <v>200</v>
      </c>
      <c r="H288" s="32">
        <f aca="true" t="shared" si="51" ref="H288:X288">H289+H292</f>
        <v>0</v>
      </c>
      <c r="I288" s="32">
        <f t="shared" si="51"/>
        <v>0</v>
      </c>
      <c r="J288" s="32">
        <f t="shared" si="51"/>
        <v>0</v>
      </c>
      <c r="K288" s="32">
        <f t="shared" si="51"/>
        <v>0</v>
      </c>
      <c r="L288" s="32">
        <f t="shared" si="51"/>
        <v>0</v>
      </c>
      <c r="M288" s="32">
        <f t="shared" si="51"/>
        <v>0</v>
      </c>
      <c r="N288" s="32">
        <f t="shared" si="51"/>
        <v>0</v>
      </c>
      <c r="O288" s="32">
        <f t="shared" si="51"/>
        <v>0</v>
      </c>
      <c r="P288" s="32">
        <f t="shared" si="51"/>
        <v>0</v>
      </c>
      <c r="Q288" s="32">
        <f t="shared" si="51"/>
        <v>0</v>
      </c>
      <c r="R288" s="32">
        <f t="shared" si="51"/>
        <v>0</v>
      </c>
      <c r="S288" s="32">
        <f t="shared" si="51"/>
        <v>0</v>
      </c>
      <c r="T288" s="32">
        <f t="shared" si="51"/>
        <v>0</v>
      </c>
      <c r="U288" s="32">
        <f t="shared" si="51"/>
        <v>0</v>
      </c>
      <c r="V288" s="32">
        <f t="shared" si="51"/>
        <v>0</v>
      </c>
      <c r="W288" s="32">
        <f t="shared" si="51"/>
        <v>0</v>
      </c>
      <c r="X288" s="32">
        <f t="shared" si="51"/>
        <v>0</v>
      </c>
      <c r="Y288" s="59">
        <f>X288/G288*100</f>
        <v>0</v>
      </c>
    </row>
    <row r="289" spans="1:25" ht="38.25" customHeight="1" outlineLevel="6" thickBot="1">
      <c r="A289" s="116" t="s">
        <v>254</v>
      </c>
      <c r="B289" s="92">
        <v>951</v>
      </c>
      <c r="C289" s="93" t="s">
        <v>80</v>
      </c>
      <c r="D289" s="93" t="s">
        <v>255</v>
      </c>
      <c r="E289" s="93" t="s">
        <v>5</v>
      </c>
      <c r="F289" s="93"/>
      <c r="G289" s="16">
        <f>G290</f>
        <v>200</v>
      </c>
      <c r="H289" s="24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42"/>
      <c r="X289" s="65">
        <v>0</v>
      </c>
      <c r="Y289" s="59">
        <f>X289/G289*100</f>
        <v>0</v>
      </c>
    </row>
    <row r="290" spans="1:25" ht="38.25" customHeight="1" outlineLevel="6" thickBot="1">
      <c r="A290" s="5" t="s">
        <v>107</v>
      </c>
      <c r="B290" s="21">
        <v>951</v>
      </c>
      <c r="C290" s="6" t="s">
        <v>80</v>
      </c>
      <c r="D290" s="6" t="s">
        <v>255</v>
      </c>
      <c r="E290" s="6" t="s">
        <v>101</v>
      </c>
      <c r="F290" s="6"/>
      <c r="G290" s="7">
        <f>G291</f>
        <v>200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</row>
    <row r="291" spans="1:25" ht="32.25" outlineLevel="6" thickBot="1">
      <c r="A291" s="90" t="s">
        <v>109</v>
      </c>
      <c r="B291" s="94">
        <v>951</v>
      </c>
      <c r="C291" s="95" t="s">
        <v>80</v>
      </c>
      <c r="D291" s="95" t="s">
        <v>255</v>
      </c>
      <c r="E291" s="95" t="s">
        <v>103</v>
      </c>
      <c r="F291" s="95"/>
      <c r="G291" s="100">
        <v>200</v>
      </c>
      <c r="H291" s="31">
        <f aca="true" t="shared" si="52" ref="H291:X291">H292</f>
        <v>0</v>
      </c>
      <c r="I291" s="31">
        <f t="shared" si="52"/>
        <v>0</v>
      </c>
      <c r="J291" s="31">
        <f t="shared" si="52"/>
        <v>0</v>
      </c>
      <c r="K291" s="31">
        <f t="shared" si="52"/>
        <v>0</v>
      </c>
      <c r="L291" s="31">
        <f t="shared" si="52"/>
        <v>0</v>
      </c>
      <c r="M291" s="31">
        <f t="shared" si="52"/>
        <v>0</v>
      </c>
      <c r="N291" s="31">
        <f t="shared" si="52"/>
        <v>0</v>
      </c>
      <c r="O291" s="31">
        <f t="shared" si="52"/>
        <v>0</v>
      </c>
      <c r="P291" s="31">
        <f t="shared" si="52"/>
        <v>0</v>
      </c>
      <c r="Q291" s="31">
        <f t="shared" si="52"/>
        <v>0</v>
      </c>
      <c r="R291" s="31">
        <f t="shared" si="52"/>
        <v>0</v>
      </c>
      <c r="S291" s="31">
        <f t="shared" si="52"/>
        <v>0</v>
      </c>
      <c r="T291" s="31">
        <f t="shared" si="52"/>
        <v>0</v>
      </c>
      <c r="U291" s="31">
        <f t="shared" si="52"/>
        <v>0</v>
      </c>
      <c r="V291" s="31">
        <f t="shared" si="52"/>
        <v>0</v>
      </c>
      <c r="W291" s="31">
        <f t="shared" si="52"/>
        <v>0</v>
      </c>
      <c r="X291" s="31">
        <f t="shared" si="52"/>
        <v>0</v>
      </c>
      <c r="Y291" s="59">
        <f>X291/G291*100</f>
        <v>0</v>
      </c>
    </row>
    <row r="292" spans="1:25" ht="19.5" outlineLevel="6" thickBot="1">
      <c r="A292" s="89" t="s">
        <v>83</v>
      </c>
      <c r="B292" s="19">
        <v>951</v>
      </c>
      <c r="C292" s="9" t="s">
        <v>84</v>
      </c>
      <c r="D292" s="9" t="s">
        <v>6</v>
      </c>
      <c r="E292" s="9" t="s">
        <v>5</v>
      </c>
      <c r="F292" s="6"/>
      <c r="G292" s="10">
        <f>G293</f>
        <v>0</v>
      </c>
      <c r="H292" s="77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75">
        <v>0</v>
      </c>
      <c r="Y292" s="59" t="e">
        <f>X292/G292*100</f>
        <v>#DIV/0!</v>
      </c>
    </row>
    <row r="293" spans="1:25" ht="32.25" outlineLevel="6" thickBot="1">
      <c r="A293" s="102" t="s">
        <v>149</v>
      </c>
      <c r="B293" s="108">
        <v>951</v>
      </c>
      <c r="C293" s="93" t="s">
        <v>84</v>
      </c>
      <c r="D293" s="93" t="s">
        <v>253</v>
      </c>
      <c r="E293" s="93" t="s">
        <v>5</v>
      </c>
      <c r="F293" s="93"/>
      <c r="G293" s="16">
        <f>G294</f>
        <v>0</v>
      </c>
      <c r="H293" s="77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75"/>
      <c r="Y293" s="59"/>
    </row>
    <row r="294" spans="1:25" ht="48" outlineLevel="6" thickBot="1">
      <c r="A294" s="5" t="s">
        <v>256</v>
      </c>
      <c r="B294" s="21">
        <v>951</v>
      </c>
      <c r="C294" s="6" t="s">
        <v>84</v>
      </c>
      <c r="D294" s="6" t="s">
        <v>257</v>
      </c>
      <c r="E294" s="6" t="s">
        <v>5</v>
      </c>
      <c r="F294" s="6"/>
      <c r="G294" s="7">
        <f>G295</f>
        <v>0</v>
      </c>
      <c r="H294" s="29">
        <f aca="true" t="shared" si="53" ref="H294:X294">H295+H300</f>
        <v>0</v>
      </c>
      <c r="I294" s="29">
        <f t="shared" si="53"/>
        <v>0</v>
      </c>
      <c r="J294" s="29">
        <f t="shared" si="53"/>
        <v>0</v>
      </c>
      <c r="K294" s="29">
        <f t="shared" si="53"/>
        <v>0</v>
      </c>
      <c r="L294" s="29">
        <f t="shared" si="53"/>
        <v>0</v>
      </c>
      <c r="M294" s="29">
        <f t="shared" si="53"/>
        <v>0</v>
      </c>
      <c r="N294" s="29">
        <f t="shared" si="53"/>
        <v>0</v>
      </c>
      <c r="O294" s="29">
        <f t="shared" si="53"/>
        <v>0</v>
      </c>
      <c r="P294" s="29">
        <f t="shared" si="53"/>
        <v>0</v>
      </c>
      <c r="Q294" s="29">
        <f t="shared" si="53"/>
        <v>0</v>
      </c>
      <c r="R294" s="29">
        <f t="shared" si="53"/>
        <v>0</v>
      </c>
      <c r="S294" s="29">
        <f t="shared" si="53"/>
        <v>0</v>
      </c>
      <c r="T294" s="29">
        <f t="shared" si="53"/>
        <v>0</v>
      </c>
      <c r="U294" s="29">
        <f t="shared" si="53"/>
        <v>0</v>
      </c>
      <c r="V294" s="29">
        <f t="shared" si="53"/>
        <v>0</v>
      </c>
      <c r="W294" s="29">
        <f t="shared" si="53"/>
        <v>0</v>
      </c>
      <c r="X294" s="73">
        <f t="shared" si="53"/>
        <v>1410.7881399999999</v>
      </c>
      <c r="Y294" s="59" t="e">
        <f>X294/G294*100</f>
        <v>#DIV/0!</v>
      </c>
    </row>
    <row r="295" spans="1:25" ht="16.5" outlineLevel="6" thickBot="1">
      <c r="A295" s="90" t="s">
        <v>133</v>
      </c>
      <c r="B295" s="94">
        <v>951</v>
      </c>
      <c r="C295" s="95" t="s">
        <v>84</v>
      </c>
      <c r="D295" s="95" t="s">
        <v>257</v>
      </c>
      <c r="E295" s="95" t="s">
        <v>132</v>
      </c>
      <c r="F295" s="95"/>
      <c r="G295" s="100">
        <v>0</v>
      </c>
      <c r="H295" s="31">
        <f aca="true" t="shared" si="54" ref="H295:X295">H296</f>
        <v>0</v>
      </c>
      <c r="I295" s="31">
        <f t="shared" si="54"/>
        <v>0</v>
      </c>
      <c r="J295" s="31">
        <f t="shared" si="54"/>
        <v>0</v>
      </c>
      <c r="K295" s="31">
        <f t="shared" si="54"/>
        <v>0</v>
      </c>
      <c r="L295" s="31">
        <f t="shared" si="54"/>
        <v>0</v>
      </c>
      <c r="M295" s="31">
        <f t="shared" si="54"/>
        <v>0</v>
      </c>
      <c r="N295" s="31">
        <f t="shared" si="54"/>
        <v>0</v>
      </c>
      <c r="O295" s="31">
        <f t="shared" si="54"/>
        <v>0</v>
      </c>
      <c r="P295" s="31">
        <f t="shared" si="54"/>
        <v>0</v>
      </c>
      <c r="Q295" s="31">
        <f t="shared" si="54"/>
        <v>0</v>
      </c>
      <c r="R295" s="31">
        <f t="shared" si="54"/>
        <v>0</v>
      </c>
      <c r="S295" s="31">
        <f t="shared" si="54"/>
        <v>0</v>
      </c>
      <c r="T295" s="31">
        <f t="shared" si="54"/>
        <v>0</v>
      </c>
      <c r="U295" s="31">
        <f t="shared" si="54"/>
        <v>0</v>
      </c>
      <c r="V295" s="31">
        <f t="shared" si="54"/>
        <v>0</v>
      </c>
      <c r="W295" s="31">
        <f t="shared" si="54"/>
        <v>0</v>
      </c>
      <c r="X295" s="69">
        <f t="shared" si="54"/>
        <v>1362.07314</v>
      </c>
      <c r="Y295" s="59" t="e">
        <f>X295/G295*100</f>
        <v>#DIV/0!</v>
      </c>
    </row>
    <row r="296" spans="1:25" ht="19.5" customHeight="1" outlineLevel="6" thickBot="1">
      <c r="A296" s="110" t="s">
        <v>72</v>
      </c>
      <c r="B296" s="18">
        <v>951</v>
      </c>
      <c r="C296" s="14" t="s">
        <v>71</v>
      </c>
      <c r="D296" s="14" t="s">
        <v>6</v>
      </c>
      <c r="E296" s="14" t="s">
        <v>5</v>
      </c>
      <c r="F296" s="14"/>
      <c r="G296" s="15">
        <f>G297+G303</f>
        <v>1945.83</v>
      </c>
      <c r="H296" s="32">
        <f aca="true" t="shared" si="55" ref="H296:X296">H297</f>
        <v>0</v>
      </c>
      <c r="I296" s="32">
        <f t="shared" si="55"/>
        <v>0</v>
      </c>
      <c r="J296" s="32">
        <f t="shared" si="55"/>
        <v>0</v>
      </c>
      <c r="K296" s="32">
        <f t="shared" si="55"/>
        <v>0</v>
      </c>
      <c r="L296" s="32">
        <f t="shared" si="55"/>
        <v>0</v>
      </c>
      <c r="M296" s="32">
        <f t="shared" si="55"/>
        <v>0</v>
      </c>
      <c r="N296" s="32">
        <f t="shared" si="55"/>
        <v>0</v>
      </c>
      <c r="O296" s="32">
        <f t="shared" si="55"/>
        <v>0</v>
      </c>
      <c r="P296" s="32">
        <f t="shared" si="55"/>
        <v>0</v>
      </c>
      <c r="Q296" s="32">
        <f t="shared" si="55"/>
        <v>0</v>
      </c>
      <c r="R296" s="32">
        <f t="shared" si="55"/>
        <v>0</v>
      </c>
      <c r="S296" s="32">
        <f t="shared" si="55"/>
        <v>0</v>
      </c>
      <c r="T296" s="32">
        <f t="shared" si="55"/>
        <v>0</v>
      </c>
      <c r="U296" s="32">
        <f t="shared" si="55"/>
        <v>0</v>
      </c>
      <c r="V296" s="32">
        <f t="shared" si="55"/>
        <v>0</v>
      </c>
      <c r="W296" s="32">
        <f t="shared" si="55"/>
        <v>0</v>
      </c>
      <c r="X296" s="70">
        <f t="shared" si="55"/>
        <v>1362.07314</v>
      </c>
      <c r="Y296" s="59">
        <f>X296/G296*100</f>
        <v>69.9995960592652</v>
      </c>
    </row>
    <row r="297" spans="1:25" ht="32.25" outlineLevel="6" thickBot="1">
      <c r="A297" s="128" t="s">
        <v>44</v>
      </c>
      <c r="B297" s="18">
        <v>951</v>
      </c>
      <c r="C297" s="129" t="s">
        <v>82</v>
      </c>
      <c r="D297" s="129" t="s">
        <v>258</v>
      </c>
      <c r="E297" s="129" t="s">
        <v>5</v>
      </c>
      <c r="F297" s="129"/>
      <c r="G297" s="130">
        <f>G298</f>
        <v>1900</v>
      </c>
      <c r="H297" s="34">
        <f aca="true" t="shared" si="56" ref="H297:X297">H299</f>
        <v>0</v>
      </c>
      <c r="I297" s="34">
        <f t="shared" si="56"/>
        <v>0</v>
      </c>
      <c r="J297" s="34">
        <f t="shared" si="56"/>
        <v>0</v>
      </c>
      <c r="K297" s="34">
        <f t="shared" si="56"/>
        <v>0</v>
      </c>
      <c r="L297" s="34">
        <f t="shared" si="56"/>
        <v>0</v>
      </c>
      <c r="M297" s="34">
        <f t="shared" si="56"/>
        <v>0</v>
      </c>
      <c r="N297" s="34">
        <f t="shared" si="56"/>
        <v>0</v>
      </c>
      <c r="O297" s="34">
        <f t="shared" si="56"/>
        <v>0</v>
      </c>
      <c r="P297" s="34">
        <f t="shared" si="56"/>
        <v>0</v>
      </c>
      <c r="Q297" s="34">
        <f t="shared" si="56"/>
        <v>0</v>
      </c>
      <c r="R297" s="34">
        <f t="shared" si="56"/>
        <v>0</v>
      </c>
      <c r="S297" s="34">
        <f t="shared" si="56"/>
        <v>0</v>
      </c>
      <c r="T297" s="34">
        <f t="shared" si="56"/>
        <v>0</v>
      </c>
      <c r="U297" s="34">
        <f t="shared" si="56"/>
        <v>0</v>
      </c>
      <c r="V297" s="34">
        <f t="shared" si="56"/>
        <v>0</v>
      </c>
      <c r="W297" s="34">
        <f t="shared" si="56"/>
        <v>0</v>
      </c>
      <c r="X297" s="64">
        <f t="shared" si="56"/>
        <v>1362.07314</v>
      </c>
      <c r="Y297" s="59">
        <f>X297/G297*100</f>
        <v>71.68806</v>
      </c>
    </row>
    <row r="298" spans="1:25" ht="32.25" outlineLevel="6" thickBot="1">
      <c r="A298" s="114" t="s">
        <v>158</v>
      </c>
      <c r="B298" s="19">
        <v>951</v>
      </c>
      <c r="C298" s="11" t="s">
        <v>82</v>
      </c>
      <c r="D298" s="11" t="s">
        <v>159</v>
      </c>
      <c r="E298" s="11" t="s">
        <v>5</v>
      </c>
      <c r="F298" s="11"/>
      <c r="G298" s="12">
        <f>G299</f>
        <v>1900</v>
      </c>
      <c r="H298" s="55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81"/>
      <c r="Y298" s="59"/>
    </row>
    <row r="299" spans="1:25" ht="32.25" outlineLevel="6" thickBot="1">
      <c r="A299" s="114" t="s">
        <v>160</v>
      </c>
      <c r="B299" s="19">
        <v>951</v>
      </c>
      <c r="C299" s="9" t="s">
        <v>82</v>
      </c>
      <c r="D299" s="9" t="s">
        <v>161</v>
      </c>
      <c r="E299" s="9" t="s">
        <v>5</v>
      </c>
      <c r="F299" s="9"/>
      <c r="G299" s="10">
        <f>G300</f>
        <v>1900</v>
      </c>
      <c r="H299" s="25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43"/>
      <c r="X299" s="65">
        <v>1362.07314</v>
      </c>
      <c r="Y299" s="59">
        <f>X299/G299*100</f>
        <v>71.68806</v>
      </c>
    </row>
    <row r="300" spans="1:25" ht="48" outlineLevel="6" thickBot="1">
      <c r="A300" s="116" t="s">
        <v>259</v>
      </c>
      <c r="B300" s="92">
        <v>951</v>
      </c>
      <c r="C300" s="93" t="s">
        <v>82</v>
      </c>
      <c r="D300" s="93" t="s">
        <v>260</v>
      </c>
      <c r="E300" s="93" t="s">
        <v>5</v>
      </c>
      <c r="F300" s="93"/>
      <c r="G300" s="16">
        <f>G301</f>
        <v>1900</v>
      </c>
      <c r="H300" s="31">
        <f aca="true" t="shared" si="57" ref="H300:X302">H301</f>
        <v>0</v>
      </c>
      <c r="I300" s="31">
        <f t="shared" si="57"/>
        <v>0</v>
      </c>
      <c r="J300" s="31">
        <f t="shared" si="57"/>
        <v>0</v>
      </c>
      <c r="K300" s="31">
        <f t="shared" si="57"/>
        <v>0</v>
      </c>
      <c r="L300" s="31">
        <f t="shared" si="57"/>
        <v>0</v>
      </c>
      <c r="M300" s="31">
        <f t="shared" si="57"/>
        <v>0</v>
      </c>
      <c r="N300" s="31">
        <f t="shared" si="57"/>
        <v>0</v>
      </c>
      <c r="O300" s="31">
        <f t="shared" si="57"/>
        <v>0</v>
      </c>
      <c r="P300" s="31">
        <f t="shared" si="57"/>
        <v>0</v>
      </c>
      <c r="Q300" s="31">
        <f t="shared" si="57"/>
        <v>0</v>
      </c>
      <c r="R300" s="31">
        <f t="shared" si="57"/>
        <v>0</v>
      </c>
      <c r="S300" s="31">
        <f t="shared" si="57"/>
        <v>0</v>
      </c>
      <c r="T300" s="31">
        <f t="shared" si="57"/>
        <v>0</v>
      </c>
      <c r="U300" s="31">
        <f t="shared" si="57"/>
        <v>0</v>
      </c>
      <c r="V300" s="31">
        <f t="shared" si="57"/>
        <v>0</v>
      </c>
      <c r="W300" s="31">
        <f t="shared" si="57"/>
        <v>0</v>
      </c>
      <c r="X300" s="66">
        <f t="shared" si="57"/>
        <v>48.715</v>
      </c>
      <c r="Y300" s="59">
        <f>X300/G300*100</f>
        <v>2.563947368421053</v>
      </c>
    </row>
    <row r="301" spans="1:25" ht="16.5" outlineLevel="6" thickBot="1">
      <c r="A301" s="5" t="s">
        <v>136</v>
      </c>
      <c r="B301" s="21">
        <v>951</v>
      </c>
      <c r="C301" s="6" t="s">
        <v>82</v>
      </c>
      <c r="D301" s="6" t="s">
        <v>260</v>
      </c>
      <c r="E301" s="6" t="s">
        <v>135</v>
      </c>
      <c r="F301" s="6"/>
      <c r="G301" s="7">
        <f>G302</f>
        <v>1900</v>
      </c>
      <c r="H301" s="32">
        <f t="shared" si="57"/>
        <v>0</v>
      </c>
      <c r="I301" s="32">
        <f t="shared" si="57"/>
        <v>0</v>
      </c>
      <c r="J301" s="32">
        <f t="shared" si="57"/>
        <v>0</v>
      </c>
      <c r="K301" s="32">
        <f t="shared" si="57"/>
        <v>0</v>
      </c>
      <c r="L301" s="32">
        <f t="shared" si="57"/>
        <v>0</v>
      </c>
      <c r="M301" s="32">
        <f t="shared" si="57"/>
        <v>0</v>
      </c>
      <c r="N301" s="32">
        <f t="shared" si="57"/>
        <v>0</v>
      </c>
      <c r="O301" s="32">
        <f t="shared" si="57"/>
        <v>0</v>
      </c>
      <c r="P301" s="32">
        <f t="shared" si="57"/>
        <v>0</v>
      </c>
      <c r="Q301" s="32">
        <f t="shared" si="57"/>
        <v>0</v>
      </c>
      <c r="R301" s="32">
        <f t="shared" si="57"/>
        <v>0</v>
      </c>
      <c r="S301" s="32">
        <f t="shared" si="57"/>
        <v>0</v>
      </c>
      <c r="T301" s="32">
        <f t="shared" si="57"/>
        <v>0</v>
      </c>
      <c r="U301" s="32">
        <f t="shared" si="57"/>
        <v>0</v>
      </c>
      <c r="V301" s="32">
        <f t="shared" si="57"/>
        <v>0</v>
      </c>
      <c r="W301" s="32">
        <f t="shared" si="57"/>
        <v>0</v>
      </c>
      <c r="X301" s="67">
        <f>X302</f>
        <v>48.715</v>
      </c>
      <c r="Y301" s="59">
        <f>X301/G301*100</f>
        <v>2.563947368421053</v>
      </c>
    </row>
    <row r="302" spans="1:25" ht="48" outlineLevel="6" thickBot="1">
      <c r="A302" s="101" t="s">
        <v>327</v>
      </c>
      <c r="B302" s="94">
        <v>951</v>
      </c>
      <c r="C302" s="95" t="s">
        <v>82</v>
      </c>
      <c r="D302" s="95" t="s">
        <v>260</v>
      </c>
      <c r="E302" s="95" t="s">
        <v>92</v>
      </c>
      <c r="F302" s="95"/>
      <c r="G302" s="100">
        <v>1900</v>
      </c>
      <c r="H302" s="34">
        <f t="shared" si="57"/>
        <v>0</v>
      </c>
      <c r="I302" s="34">
        <f t="shared" si="57"/>
        <v>0</v>
      </c>
      <c r="J302" s="34">
        <f t="shared" si="57"/>
        <v>0</v>
      </c>
      <c r="K302" s="34">
        <f t="shared" si="57"/>
        <v>0</v>
      </c>
      <c r="L302" s="34">
        <f t="shared" si="57"/>
        <v>0</v>
      </c>
      <c r="M302" s="34">
        <f t="shared" si="57"/>
        <v>0</v>
      </c>
      <c r="N302" s="34">
        <f t="shared" si="57"/>
        <v>0</v>
      </c>
      <c r="O302" s="34">
        <f t="shared" si="57"/>
        <v>0</v>
      </c>
      <c r="P302" s="34">
        <f t="shared" si="57"/>
        <v>0</v>
      </c>
      <c r="Q302" s="34">
        <f t="shared" si="57"/>
        <v>0</v>
      </c>
      <c r="R302" s="34">
        <f t="shared" si="57"/>
        <v>0</v>
      </c>
      <c r="S302" s="34">
        <f t="shared" si="57"/>
        <v>0</v>
      </c>
      <c r="T302" s="34">
        <f t="shared" si="57"/>
        <v>0</v>
      </c>
      <c r="U302" s="34">
        <f t="shared" si="57"/>
        <v>0</v>
      </c>
      <c r="V302" s="34">
        <f t="shared" si="57"/>
        <v>0</v>
      </c>
      <c r="W302" s="34">
        <f t="shared" si="57"/>
        <v>0</v>
      </c>
      <c r="X302" s="68">
        <f>X303</f>
        <v>48.715</v>
      </c>
      <c r="Y302" s="59">
        <f>X302/G302*100</f>
        <v>2.563947368421053</v>
      </c>
    </row>
    <row r="303" spans="1:25" ht="16.5" outlineLevel="6" thickBot="1">
      <c r="A303" s="126" t="s">
        <v>73</v>
      </c>
      <c r="B303" s="18">
        <v>951</v>
      </c>
      <c r="C303" s="39" t="s">
        <v>74</v>
      </c>
      <c r="D303" s="39" t="s">
        <v>6</v>
      </c>
      <c r="E303" s="39" t="s">
        <v>5</v>
      </c>
      <c r="F303" s="39"/>
      <c r="G303" s="121">
        <f>G304</f>
        <v>45.83</v>
      </c>
      <c r="H303" s="25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43"/>
      <c r="X303" s="65">
        <v>48.715</v>
      </c>
      <c r="Y303" s="59">
        <f>X303/G303*100</f>
        <v>106.29500327296533</v>
      </c>
    </row>
    <row r="304" spans="1:25" ht="32.25" outlineLevel="6" thickBot="1">
      <c r="A304" s="114" t="s">
        <v>158</v>
      </c>
      <c r="B304" s="19">
        <v>951</v>
      </c>
      <c r="C304" s="11" t="s">
        <v>74</v>
      </c>
      <c r="D304" s="11" t="s">
        <v>159</v>
      </c>
      <c r="E304" s="11" t="s">
        <v>5</v>
      </c>
      <c r="F304" s="11"/>
      <c r="G304" s="12">
        <f>G305</f>
        <v>45.83</v>
      </c>
      <c r="H304" s="10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75"/>
      <c r="Y304" s="59"/>
    </row>
    <row r="305" spans="1:25" ht="32.25" outlineLevel="6" thickBot="1">
      <c r="A305" s="114" t="s">
        <v>160</v>
      </c>
      <c r="B305" s="19">
        <v>951</v>
      </c>
      <c r="C305" s="11" t="s">
        <v>74</v>
      </c>
      <c r="D305" s="11" t="s">
        <v>161</v>
      </c>
      <c r="E305" s="11" t="s">
        <v>5</v>
      </c>
      <c r="F305" s="11"/>
      <c r="G305" s="12">
        <f>G306</f>
        <v>45.83</v>
      </c>
      <c r="H305" s="29">
        <f aca="true" t="shared" si="58" ref="H305:X308">H306</f>
        <v>0</v>
      </c>
      <c r="I305" s="29">
        <f t="shared" si="58"/>
        <v>0</v>
      </c>
      <c r="J305" s="29">
        <f t="shared" si="58"/>
        <v>0</v>
      </c>
      <c r="K305" s="29">
        <f t="shared" si="58"/>
        <v>0</v>
      </c>
      <c r="L305" s="29">
        <f t="shared" si="58"/>
        <v>0</v>
      </c>
      <c r="M305" s="29">
        <f t="shared" si="58"/>
        <v>0</v>
      </c>
      <c r="N305" s="29">
        <f t="shared" si="58"/>
        <v>0</v>
      </c>
      <c r="O305" s="29">
        <f t="shared" si="58"/>
        <v>0</v>
      </c>
      <c r="P305" s="29">
        <f t="shared" si="58"/>
        <v>0</v>
      </c>
      <c r="Q305" s="29">
        <f t="shared" si="58"/>
        <v>0</v>
      </c>
      <c r="R305" s="29">
        <f t="shared" si="58"/>
        <v>0</v>
      </c>
      <c r="S305" s="29">
        <f t="shared" si="58"/>
        <v>0</v>
      </c>
      <c r="T305" s="29">
        <f t="shared" si="58"/>
        <v>0</v>
      </c>
      <c r="U305" s="29">
        <f t="shared" si="58"/>
        <v>0</v>
      </c>
      <c r="V305" s="29">
        <f t="shared" si="58"/>
        <v>0</v>
      </c>
      <c r="W305" s="29">
        <f t="shared" si="58"/>
        <v>0</v>
      </c>
      <c r="X305" s="73">
        <f t="shared" si="58"/>
        <v>0</v>
      </c>
      <c r="Y305" s="59">
        <f aca="true" t="shared" si="59" ref="Y305:Y313">X305/G305*100</f>
        <v>0</v>
      </c>
    </row>
    <row r="306" spans="1:25" ht="48" outlineLevel="6" thickBot="1">
      <c r="A306" s="96" t="s">
        <v>261</v>
      </c>
      <c r="B306" s="92">
        <v>951</v>
      </c>
      <c r="C306" s="93" t="s">
        <v>74</v>
      </c>
      <c r="D306" s="93" t="s">
        <v>262</v>
      </c>
      <c r="E306" s="93" t="s">
        <v>5</v>
      </c>
      <c r="F306" s="93"/>
      <c r="G306" s="16">
        <f>G307</f>
        <v>45.83</v>
      </c>
      <c r="H306" s="31">
        <f t="shared" si="58"/>
        <v>0</v>
      </c>
      <c r="I306" s="31">
        <f t="shared" si="58"/>
        <v>0</v>
      </c>
      <c r="J306" s="31">
        <f t="shared" si="58"/>
        <v>0</v>
      </c>
      <c r="K306" s="31">
        <f t="shared" si="58"/>
        <v>0</v>
      </c>
      <c r="L306" s="31">
        <f t="shared" si="58"/>
        <v>0</v>
      </c>
      <c r="M306" s="31">
        <f t="shared" si="58"/>
        <v>0</v>
      </c>
      <c r="N306" s="31">
        <f t="shared" si="58"/>
        <v>0</v>
      </c>
      <c r="O306" s="31">
        <f t="shared" si="58"/>
        <v>0</v>
      </c>
      <c r="P306" s="31">
        <f t="shared" si="58"/>
        <v>0</v>
      </c>
      <c r="Q306" s="31">
        <f t="shared" si="58"/>
        <v>0</v>
      </c>
      <c r="R306" s="31">
        <f t="shared" si="58"/>
        <v>0</v>
      </c>
      <c r="S306" s="31">
        <f t="shared" si="58"/>
        <v>0</v>
      </c>
      <c r="T306" s="31">
        <f t="shared" si="58"/>
        <v>0</v>
      </c>
      <c r="U306" s="31">
        <f t="shared" si="58"/>
        <v>0</v>
      </c>
      <c r="V306" s="31">
        <f t="shared" si="58"/>
        <v>0</v>
      </c>
      <c r="W306" s="31">
        <f t="shared" si="58"/>
        <v>0</v>
      </c>
      <c r="X306" s="66">
        <f t="shared" si="58"/>
        <v>0</v>
      </c>
      <c r="Y306" s="59">
        <f t="shared" si="59"/>
        <v>0</v>
      </c>
    </row>
    <row r="307" spans="1:25" ht="32.25" outlineLevel="6" thickBot="1">
      <c r="A307" s="5" t="s">
        <v>107</v>
      </c>
      <c r="B307" s="21">
        <v>951</v>
      </c>
      <c r="C307" s="6" t="s">
        <v>74</v>
      </c>
      <c r="D307" s="6" t="s">
        <v>262</v>
      </c>
      <c r="E307" s="6" t="s">
        <v>101</v>
      </c>
      <c r="F307" s="6"/>
      <c r="G307" s="7">
        <f>G308</f>
        <v>45.83</v>
      </c>
      <c r="H307" s="32">
        <f t="shared" si="58"/>
        <v>0</v>
      </c>
      <c r="I307" s="32">
        <f t="shared" si="58"/>
        <v>0</v>
      </c>
      <c r="J307" s="32">
        <f t="shared" si="58"/>
        <v>0</v>
      </c>
      <c r="K307" s="32">
        <f t="shared" si="58"/>
        <v>0</v>
      </c>
      <c r="L307" s="32">
        <f t="shared" si="58"/>
        <v>0</v>
      </c>
      <c r="M307" s="32">
        <f t="shared" si="58"/>
        <v>0</v>
      </c>
      <c r="N307" s="32">
        <f t="shared" si="58"/>
        <v>0</v>
      </c>
      <c r="O307" s="32">
        <f t="shared" si="58"/>
        <v>0</v>
      </c>
      <c r="P307" s="32">
        <f t="shared" si="58"/>
        <v>0</v>
      </c>
      <c r="Q307" s="32">
        <f t="shared" si="58"/>
        <v>0</v>
      </c>
      <c r="R307" s="32">
        <f t="shared" si="58"/>
        <v>0</v>
      </c>
      <c r="S307" s="32">
        <f t="shared" si="58"/>
        <v>0</v>
      </c>
      <c r="T307" s="32">
        <f t="shared" si="58"/>
        <v>0</v>
      </c>
      <c r="U307" s="32">
        <f t="shared" si="58"/>
        <v>0</v>
      </c>
      <c r="V307" s="32">
        <f t="shared" si="58"/>
        <v>0</v>
      </c>
      <c r="W307" s="32">
        <f t="shared" si="58"/>
        <v>0</v>
      </c>
      <c r="X307" s="67">
        <f t="shared" si="58"/>
        <v>0</v>
      </c>
      <c r="Y307" s="59">
        <f t="shared" si="59"/>
        <v>0</v>
      </c>
    </row>
    <row r="308" spans="1:25" ht="32.25" outlineLevel="6" thickBot="1">
      <c r="A308" s="90" t="s">
        <v>109</v>
      </c>
      <c r="B308" s="94">
        <v>951</v>
      </c>
      <c r="C308" s="95" t="s">
        <v>74</v>
      </c>
      <c r="D308" s="95" t="s">
        <v>262</v>
      </c>
      <c r="E308" s="95" t="s">
        <v>103</v>
      </c>
      <c r="F308" s="95"/>
      <c r="G308" s="100">
        <v>45.83</v>
      </c>
      <c r="H308" s="34">
        <f t="shared" si="58"/>
        <v>0</v>
      </c>
      <c r="I308" s="34">
        <f t="shared" si="58"/>
        <v>0</v>
      </c>
      <c r="J308" s="34">
        <f t="shared" si="58"/>
        <v>0</v>
      </c>
      <c r="K308" s="34">
        <f t="shared" si="58"/>
        <v>0</v>
      </c>
      <c r="L308" s="34">
        <f t="shared" si="58"/>
        <v>0</v>
      </c>
      <c r="M308" s="34">
        <f t="shared" si="58"/>
        <v>0</v>
      </c>
      <c r="N308" s="34">
        <f t="shared" si="58"/>
        <v>0</v>
      </c>
      <c r="O308" s="34">
        <f t="shared" si="58"/>
        <v>0</v>
      </c>
      <c r="P308" s="34">
        <f t="shared" si="58"/>
        <v>0</v>
      </c>
      <c r="Q308" s="34">
        <f t="shared" si="58"/>
        <v>0</v>
      </c>
      <c r="R308" s="34">
        <f t="shared" si="58"/>
        <v>0</v>
      </c>
      <c r="S308" s="34">
        <f t="shared" si="58"/>
        <v>0</v>
      </c>
      <c r="T308" s="34">
        <f t="shared" si="58"/>
        <v>0</v>
      </c>
      <c r="U308" s="34">
        <f t="shared" si="58"/>
        <v>0</v>
      </c>
      <c r="V308" s="34">
        <f t="shared" si="58"/>
        <v>0</v>
      </c>
      <c r="W308" s="34">
        <f t="shared" si="58"/>
        <v>0</v>
      </c>
      <c r="X308" s="68">
        <f t="shared" si="58"/>
        <v>0</v>
      </c>
      <c r="Y308" s="59">
        <f t="shared" si="59"/>
        <v>0</v>
      </c>
    </row>
    <row r="309" spans="1:25" ht="32.25" outlineLevel="6" thickBot="1">
      <c r="A309" s="110" t="s">
        <v>81</v>
      </c>
      <c r="B309" s="18">
        <v>951</v>
      </c>
      <c r="C309" s="14" t="s">
        <v>68</v>
      </c>
      <c r="D309" s="14" t="s">
        <v>6</v>
      </c>
      <c r="E309" s="14" t="s">
        <v>5</v>
      </c>
      <c r="F309" s="14"/>
      <c r="G309" s="15">
        <f>G310</f>
        <v>100</v>
      </c>
      <c r="H309" s="25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43"/>
      <c r="X309" s="65">
        <v>0</v>
      </c>
      <c r="Y309" s="59">
        <f t="shared" si="59"/>
        <v>0</v>
      </c>
    </row>
    <row r="310" spans="1:25" ht="19.5" outlineLevel="6" thickBot="1">
      <c r="A310" s="8" t="s">
        <v>263</v>
      </c>
      <c r="B310" s="19">
        <v>951</v>
      </c>
      <c r="C310" s="9" t="s">
        <v>69</v>
      </c>
      <c r="D310" s="9" t="s">
        <v>6</v>
      </c>
      <c r="E310" s="9" t="s">
        <v>5</v>
      </c>
      <c r="F310" s="9"/>
      <c r="G310" s="10">
        <f>G311</f>
        <v>100</v>
      </c>
      <c r="H310" s="29" t="e">
        <f aca="true" t="shared" si="60" ref="H310:X312">H311</f>
        <v>#REF!</v>
      </c>
      <c r="I310" s="29" t="e">
        <f t="shared" si="60"/>
        <v>#REF!</v>
      </c>
      <c r="J310" s="29" t="e">
        <f t="shared" si="60"/>
        <v>#REF!</v>
      </c>
      <c r="K310" s="29" t="e">
        <f t="shared" si="60"/>
        <v>#REF!</v>
      </c>
      <c r="L310" s="29" t="e">
        <f t="shared" si="60"/>
        <v>#REF!</v>
      </c>
      <c r="M310" s="29" t="e">
        <f t="shared" si="60"/>
        <v>#REF!</v>
      </c>
      <c r="N310" s="29" t="e">
        <f t="shared" si="60"/>
        <v>#REF!</v>
      </c>
      <c r="O310" s="29" t="e">
        <f t="shared" si="60"/>
        <v>#REF!</v>
      </c>
      <c r="P310" s="29" t="e">
        <f t="shared" si="60"/>
        <v>#REF!</v>
      </c>
      <c r="Q310" s="29" t="e">
        <f t="shared" si="60"/>
        <v>#REF!</v>
      </c>
      <c r="R310" s="29" t="e">
        <f t="shared" si="60"/>
        <v>#REF!</v>
      </c>
      <c r="S310" s="29" t="e">
        <f t="shared" si="60"/>
        <v>#REF!</v>
      </c>
      <c r="T310" s="29" t="e">
        <f t="shared" si="60"/>
        <v>#REF!</v>
      </c>
      <c r="U310" s="29" t="e">
        <f t="shared" si="60"/>
        <v>#REF!</v>
      </c>
      <c r="V310" s="29" t="e">
        <f t="shared" si="60"/>
        <v>#REF!</v>
      </c>
      <c r="W310" s="29" t="e">
        <f t="shared" si="60"/>
        <v>#REF!</v>
      </c>
      <c r="X310" s="73" t="e">
        <f t="shared" si="60"/>
        <v>#REF!</v>
      </c>
      <c r="Y310" s="59" t="e">
        <f t="shared" si="59"/>
        <v>#REF!</v>
      </c>
    </row>
    <row r="311" spans="1:25" ht="32.25" outlineLevel="6" thickBot="1">
      <c r="A311" s="114" t="s">
        <v>158</v>
      </c>
      <c r="B311" s="19">
        <v>951</v>
      </c>
      <c r="C311" s="9" t="s">
        <v>69</v>
      </c>
      <c r="D311" s="9" t="s">
        <v>159</v>
      </c>
      <c r="E311" s="9" t="s">
        <v>5</v>
      </c>
      <c r="F311" s="9"/>
      <c r="G311" s="10">
        <f>G312</f>
        <v>100</v>
      </c>
      <c r="H311" s="31" t="e">
        <f t="shared" si="60"/>
        <v>#REF!</v>
      </c>
      <c r="I311" s="31" t="e">
        <f t="shared" si="60"/>
        <v>#REF!</v>
      </c>
      <c r="J311" s="31" t="e">
        <f t="shared" si="60"/>
        <v>#REF!</v>
      </c>
      <c r="K311" s="31" t="e">
        <f t="shared" si="60"/>
        <v>#REF!</v>
      </c>
      <c r="L311" s="31" t="e">
        <f t="shared" si="60"/>
        <v>#REF!</v>
      </c>
      <c r="M311" s="31" t="e">
        <f t="shared" si="60"/>
        <v>#REF!</v>
      </c>
      <c r="N311" s="31" t="e">
        <f t="shared" si="60"/>
        <v>#REF!</v>
      </c>
      <c r="O311" s="31" t="e">
        <f t="shared" si="60"/>
        <v>#REF!</v>
      </c>
      <c r="P311" s="31" t="e">
        <f t="shared" si="60"/>
        <v>#REF!</v>
      </c>
      <c r="Q311" s="31" t="e">
        <f t="shared" si="60"/>
        <v>#REF!</v>
      </c>
      <c r="R311" s="31" t="e">
        <f t="shared" si="60"/>
        <v>#REF!</v>
      </c>
      <c r="S311" s="31" t="e">
        <f t="shared" si="60"/>
        <v>#REF!</v>
      </c>
      <c r="T311" s="31" t="e">
        <f t="shared" si="60"/>
        <v>#REF!</v>
      </c>
      <c r="U311" s="31" t="e">
        <f t="shared" si="60"/>
        <v>#REF!</v>
      </c>
      <c r="V311" s="31" t="e">
        <f t="shared" si="60"/>
        <v>#REF!</v>
      </c>
      <c r="W311" s="31" t="e">
        <f t="shared" si="60"/>
        <v>#REF!</v>
      </c>
      <c r="X311" s="66" t="e">
        <f t="shared" si="60"/>
        <v>#REF!</v>
      </c>
      <c r="Y311" s="59" t="e">
        <f t="shared" si="59"/>
        <v>#REF!</v>
      </c>
    </row>
    <row r="312" spans="1:25" ht="32.25" outlineLevel="6" thickBot="1">
      <c r="A312" s="114" t="s">
        <v>160</v>
      </c>
      <c r="B312" s="19">
        <v>951</v>
      </c>
      <c r="C312" s="11" t="s">
        <v>69</v>
      </c>
      <c r="D312" s="11" t="s">
        <v>161</v>
      </c>
      <c r="E312" s="11" t="s">
        <v>5</v>
      </c>
      <c r="F312" s="11"/>
      <c r="G312" s="12">
        <f>G313</f>
        <v>100</v>
      </c>
      <c r="H312" s="32" t="e">
        <f t="shared" si="60"/>
        <v>#REF!</v>
      </c>
      <c r="I312" s="32" t="e">
        <f t="shared" si="60"/>
        <v>#REF!</v>
      </c>
      <c r="J312" s="32" t="e">
        <f t="shared" si="60"/>
        <v>#REF!</v>
      </c>
      <c r="K312" s="32" t="e">
        <f t="shared" si="60"/>
        <v>#REF!</v>
      </c>
      <c r="L312" s="32" t="e">
        <f t="shared" si="60"/>
        <v>#REF!</v>
      </c>
      <c r="M312" s="32" t="e">
        <f t="shared" si="60"/>
        <v>#REF!</v>
      </c>
      <c r="N312" s="32" t="e">
        <f t="shared" si="60"/>
        <v>#REF!</v>
      </c>
      <c r="O312" s="32" t="e">
        <f t="shared" si="60"/>
        <v>#REF!</v>
      </c>
      <c r="P312" s="32" t="e">
        <f t="shared" si="60"/>
        <v>#REF!</v>
      </c>
      <c r="Q312" s="32" t="e">
        <f t="shared" si="60"/>
        <v>#REF!</v>
      </c>
      <c r="R312" s="32" t="e">
        <f t="shared" si="60"/>
        <v>#REF!</v>
      </c>
      <c r="S312" s="32" t="e">
        <f t="shared" si="60"/>
        <v>#REF!</v>
      </c>
      <c r="T312" s="32" t="e">
        <f t="shared" si="60"/>
        <v>#REF!</v>
      </c>
      <c r="U312" s="32" t="e">
        <f t="shared" si="60"/>
        <v>#REF!</v>
      </c>
      <c r="V312" s="32" t="e">
        <f t="shared" si="60"/>
        <v>#REF!</v>
      </c>
      <c r="W312" s="32" t="e">
        <f t="shared" si="60"/>
        <v>#REF!</v>
      </c>
      <c r="X312" s="67" t="e">
        <f t="shared" si="60"/>
        <v>#REF!</v>
      </c>
      <c r="Y312" s="59" t="e">
        <f t="shared" si="59"/>
        <v>#REF!</v>
      </c>
    </row>
    <row r="313" spans="1:25" ht="32.25" outlineLevel="6" thickBot="1">
      <c r="A313" s="96" t="s">
        <v>264</v>
      </c>
      <c r="B313" s="92">
        <v>951</v>
      </c>
      <c r="C313" s="93" t="s">
        <v>69</v>
      </c>
      <c r="D313" s="93" t="s">
        <v>265</v>
      </c>
      <c r="E313" s="93" t="s">
        <v>5</v>
      </c>
      <c r="F313" s="93"/>
      <c r="G313" s="16">
        <f>G314</f>
        <v>100</v>
      </c>
      <c r="H313" s="34" t="e">
        <f>#REF!</f>
        <v>#REF!</v>
      </c>
      <c r="I313" s="34" t="e">
        <f>#REF!</f>
        <v>#REF!</v>
      </c>
      <c r="J313" s="34" t="e">
        <f>#REF!</f>
        <v>#REF!</v>
      </c>
      <c r="K313" s="34" t="e">
        <f>#REF!</f>
        <v>#REF!</v>
      </c>
      <c r="L313" s="34" t="e">
        <f>#REF!</f>
        <v>#REF!</v>
      </c>
      <c r="M313" s="34" t="e">
        <f>#REF!</f>
        <v>#REF!</v>
      </c>
      <c r="N313" s="34" t="e">
        <f>#REF!</f>
        <v>#REF!</v>
      </c>
      <c r="O313" s="34" t="e">
        <f>#REF!</f>
        <v>#REF!</v>
      </c>
      <c r="P313" s="34" t="e">
        <f>#REF!</f>
        <v>#REF!</v>
      </c>
      <c r="Q313" s="34" t="e">
        <f>#REF!</f>
        <v>#REF!</v>
      </c>
      <c r="R313" s="34" t="e">
        <f>#REF!</f>
        <v>#REF!</v>
      </c>
      <c r="S313" s="34" t="e">
        <f>#REF!</f>
        <v>#REF!</v>
      </c>
      <c r="T313" s="34" t="e">
        <f>#REF!</f>
        <v>#REF!</v>
      </c>
      <c r="U313" s="34" t="e">
        <f>#REF!</f>
        <v>#REF!</v>
      </c>
      <c r="V313" s="34" t="e">
        <f>#REF!</f>
        <v>#REF!</v>
      </c>
      <c r="W313" s="34" t="e">
        <f>#REF!</f>
        <v>#REF!</v>
      </c>
      <c r="X313" s="68" t="e">
        <f>#REF!</f>
        <v>#REF!</v>
      </c>
      <c r="Y313" s="59" t="e">
        <f t="shared" si="59"/>
        <v>#REF!</v>
      </c>
    </row>
    <row r="314" spans="1:25" ht="16.5" outlineLevel="6" thickBot="1">
      <c r="A314" s="5" t="s">
        <v>151</v>
      </c>
      <c r="B314" s="21">
        <v>951</v>
      </c>
      <c r="C314" s="6" t="s">
        <v>69</v>
      </c>
      <c r="D314" s="6" t="s">
        <v>265</v>
      </c>
      <c r="E314" s="6" t="s">
        <v>150</v>
      </c>
      <c r="F314" s="6"/>
      <c r="G314" s="7">
        <v>100</v>
      </c>
      <c r="H314" s="55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82"/>
      <c r="Y314" s="59"/>
    </row>
    <row r="315" spans="1:25" ht="63.75" outlineLevel="6" thickBot="1">
      <c r="A315" s="110" t="s">
        <v>76</v>
      </c>
      <c r="B315" s="18">
        <v>951</v>
      </c>
      <c r="C315" s="14" t="s">
        <v>77</v>
      </c>
      <c r="D315" s="14" t="s">
        <v>6</v>
      </c>
      <c r="E315" s="14" t="s">
        <v>5</v>
      </c>
      <c r="F315" s="14"/>
      <c r="G315" s="15">
        <f aca="true" t="shared" si="61" ref="G315:G320">G316</f>
        <v>19640</v>
      </c>
      <c r="H315" s="55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82"/>
      <c r="Y315" s="59"/>
    </row>
    <row r="316" spans="1:25" ht="48" outlineLevel="6" thickBot="1">
      <c r="A316" s="114" t="s">
        <v>79</v>
      </c>
      <c r="B316" s="19">
        <v>951</v>
      </c>
      <c r="C316" s="9" t="s">
        <v>78</v>
      </c>
      <c r="D316" s="9" t="s">
        <v>6</v>
      </c>
      <c r="E316" s="9" t="s">
        <v>5</v>
      </c>
      <c r="F316" s="9"/>
      <c r="G316" s="10">
        <f t="shared" si="61"/>
        <v>19640</v>
      </c>
      <c r="H316" s="55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82"/>
      <c r="Y316" s="59"/>
    </row>
    <row r="317" spans="1:25" ht="32.25" outlineLevel="6" thickBot="1">
      <c r="A317" s="114" t="s">
        <v>158</v>
      </c>
      <c r="B317" s="19">
        <v>951</v>
      </c>
      <c r="C317" s="9" t="s">
        <v>78</v>
      </c>
      <c r="D317" s="9" t="s">
        <v>159</v>
      </c>
      <c r="E317" s="9" t="s">
        <v>5</v>
      </c>
      <c r="F317" s="9"/>
      <c r="G317" s="10">
        <f t="shared" si="61"/>
        <v>19640</v>
      </c>
      <c r="H317" s="55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82"/>
      <c r="Y317" s="59"/>
    </row>
    <row r="318" spans="1:25" ht="32.25" outlineLevel="6" thickBot="1">
      <c r="A318" s="114" t="s">
        <v>160</v>
      </c>
      <c r="B318" s="19">
        <v>951</v>
      </c>
      <c r="C318" s="11" t="s">
        <v>78</v>
      </c>
      <c r="D318" s="11" t="s">
        <v>161</v>
      </c>
      <c r="E318" s="11" t="s">
        <v>5</v>
      </c>
      <c r="F318" s="11"/>
      <c r="G318" s="12">
        <f t="shared" si="61"/>
        <v>19640</v>
      </c>
      <c r="H318" s="55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82"/>
      <c r="Y318" s="59"/>
    </row>
    <row r="319" spans="1:25" ht="48" outlineLevel="6" thickBot="1">
      <c r="A319" s="5" t="s">
        <v>266</v>
      </c>
      <c r="B319" s="21">
        <v>951</v>
      </c>
      <c r="C319" s="6" t="s">
        <v>78</v>
      </c>
      <c r="D319" s="6" t="s">
        <v>267</v>
      </c>
      <c r="E319" s="6" t="s">
        <v>5</v>
      </c>
      <c r="F319" s="6"/>
      <c r="G319" s="7">
        <f t="shared" si="61"/>
        <v>19640</v>
      </c>
      <c r="H319" s="55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82"/>
      <c r="Y319" s="59"/>
    </row>
    <row r="320" spans="1:25" ht="16.5" outlineLevel="6" thickBot="1">
      <c r="A320" s="5" t="s">
        <v>154</v>
      </c>
      <c r="B320" s="21">
        <v>951</v>
      </c>
      <c r="C320" s="6" t="s">
        <v>78</v>
      </c>
      <c r="D320" s="6" t="s">
        <v>268</v>
      </c>
      <c r="E320" s="6" t="s">
        <v>152</v>
      </c>
      <c r="F320" s="6"/>
      <c r="G320" s="7">
        <f t="shared" si="61"/>
        <v>19640</v>
      </c>
      <c r="H320" s="55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82"/>
      <c r="Y320" s="59"/>
    </row>
    <row r="321" spans="1:25" ht="18.75" customHeight="1" outlineLevel="6" thickBot="1">
      <c r="A321" s="90" t="s">
        <v>155</v>
      </c>
      <c r="B321" s="94">
        <v>951</v>
      </c>
      <c r="C321" s="95" t="s">
        <v>78</v>
      </c>
      <c r="D321" s="95" t="s">
        <v>268</v>
      </c>
      <c r="E321" s="95" t="s">
        <v>153</v>
      </c>
      <c r="F321" s="95"/>
      <c r="G321" s="100">
        <v>19640</v>
      </c>
      <c r="H321" s="55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82"/>
      <c r="Y321" s="59"/>
    </row>
    <row r="322" spans="1:25" ht="16.5" outlineLevel="6" thickBot="1">
      <c r="A322" s="51"/>
      <c r="B322" s="52"/>
      <c r="C322" s="52"/>
      <c r="D322" s="52"/>
      <c r="E322" s="52"/>
      <c r="F322" s="52"/>
      <c r="G322" s="53"/>
      <c r="H322" s="25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43"/>
      <c r="X322" s="74"/>
      <c r="Y322" s="59">
        <v>0</v>
      </c>
    </row>
    <row r="323" spans="1:25" ht="43.5" outlineLevel="6" thickBot="1">
      <c r="A323" s="105" t="s">
        <v>66</v>
      </c>
      <c r="B323" s="106" t="s">
        <v>65</v>
      </c>
      <c r="C323" s="106" t="s">
        <v>64</v>
      </c>
      <c r="D323" s="106" t="s">
        <v>6</v>
      </c>
      <c r="E323" s="106" t="s">
        <v>5</v>
      </c>
      <c r="F323" s="107"/>
      <c r="G323" s="155">
        <f>G324+G419</f>
        <v>407250.46</v>
      </c>
      <c r="H323" s="28" t="e">
        <f>H324+#REF!</f>
        <v>#REF!</v>
      </c>
      <c r="I323" s="28" t="e">
        <f>I324+#REF!</f>
        <v>#REF!</v>
      </c>
      <c r="J323" s="28" t="e">
        <f>J324+#REF!</f>
        <v>#REF!</v>
      </c>
      <c r="K323" s="28" t="e">
        <f>K324+#REF!</f>
        <v>#REF!</v>
      </c>
      <c r="L323" s="28" t="e">
        <f>L324+#REF!</f>
        <v>#REF!</v>
      </c>
      <c r="M323" s="28" t="e">
        <f>M324+#REF!</f>
        <v>#REF!</v>
      </c>
      <c r="N323" s="28" t="e">
        <f>N324+#REF!</f>
        <v>#REF!</v>
      </c>
      <c r="O323" s="28" t="e">
        <f>O324+#REF!</f>
        <v>#REF!</v>
      </c>
      <c r="P323" s="28" t="e">
        <f>P324+#REF!</f>
        <v>#REF!</v>
      </c>
      <c r="Q323" s="28" t="e">
        <f>Q324+#REF!</f>
        <v>#REF!</v>
      </c>
      <c r="R323" s="28" t="e">
        <f>R324+#REF!</f>
        <v>#REF!</v>
      </c>
      <c r="S323" s="28" t="e">
        <f>S324+#REF!</f>
        <v>#REF!</v>
      </c>
      <c r="T323" s="28" t="e">
        <f>T324+#REF!</f>
        <v>#REF!</v>
      </c>
      <c r="U323" s="28" t="e">
        <f>U324+#REF!</f>
        <v>#REF!</v>
      </c>
      <c r="V323" s="28" t="e">
        <f>V324+#REF!</f>
        <v>#REF!</v>
      </c>
      <c r="W323" s="28" t="e">
        <f>W324+#REF!</f>
        <v>#REF!</v>
      </c>
      <c r="X323" s="60" t="e">
        <f>X324+#REF!</f>
        <v>#REF!</v>
      </c>
      <c r="Y323" s="59" t="e">
        <f>X323/G323*100</f>
        <v>#REF!</v>
      </c>
    </row>
    <row r="324" spans="1:25" ht="19.5" outlineLevel="6" thickBot="1">
      <c r="A324" s="110" t="s">
        <v>50</v>
      </c>
      <c r="B324" s="18">
        <v>953</v>
      </c>
      <c r="C324" s="14" t="s">
        <v>49</v>
      </c>
      <c r="D324" s="14" t="s">
        <v>6</v>
      </c>
      <c r="E324" s="14" t="s">
        <v>5</v>
      </c>
      <c r="F324" s="14"/>
      <c r="G324" s="156">
        <f>G325+G341+G389+G406</f>
        <v>404817.46</v>
      </c>
      <c r="H324" s="29" t="e">
        <f>H326+H331+#REF!+H412</f>
        <v>#REF!</v>
      </c>
      <c r="I324" s="29" t="e">
        <f>I326+I331+#REF!+I412</f>
        <v>#REF!</v>
      </c>
      <c r="J324" s="29" t="e">
        <f>J326+J331+#REF!+J412</f>
        <v>#REF!</v>
      </c>
      <c r="K324" s="29" t="e">
        <f>K326+K331+#REF!+K412</f>
        <v>#REF!</v>
      </c>
      <c r="L324" s="29" t="e">
        <f>L326+L331+#REF!+L412</f>
        <v>#REF!</v>
      </c>
      <c r="M324" s="29" t="e">
        <f>M326+M331+#REF!+M412</f>
        <v>#REF!</v>
      </c>
      <c r="N324" s="29" t="e">
        <f>N326+N331+#REF!+N412</f>
        <v>#REF!</v>
      </c>
      <c r="O324" s="29" t="e">
        <f>O326+O331+#REF!+O412</f>
        <v>#REF!</v>
      </c>
      <c r="P324" s="29" t="e">
        <f>P326+P331+#REF!+P412</f>
        <v>#REF!</v>
      </c>
      <c r="Q324" s="29" t="e">
        <f>Q326+Q331+#REF!+Q412</f>
        <v>#REF!</v>
      </c>
      <c r="R324" s="29" t="e">
        <f>R326+R331+#REF!+R412</f>
        <v>#REF!</v>
      </c>
      <c r="S324" s="29" t="e">
        <f>S326+S331+#REF!+S412</f>
        <v>#REF!</v>
      </c>
      <c r="T324" s="29" t="e">
        <f>T326+T331+#REF!+T412</f>
        <v>#REF!</v>
      </c>
      <c r="U324" s="29" t="e">
        <f>U326+U331+#REF!+U412</f>
        <v>#REF!</v>
      </c>
      <c r="V324" s="29" t="e">
        <f>V326+V331+#REF!+V412</f>
        <v>#REF!</v>
      </c>
      <c r="W324" s="29" t="e">
        <f>W326+W331+#REF!+W412</f>
        <v>#REF!</v>
      </c>
      <c r="X324" s="29" t="e">
        <f>X326+X331+#REF!+X412</f>
        <v>#REF!</v>
      </c>
      <c r="Y324" s="59" t="e">
        <f>X324/G324*100</f>
        <v>#REF!</v>
      </c>
    </row>
    <row r="325" spans="1:25" ht="19.5" outlineLevel="6" thickBot="1">
      <c r="A325" s="110" t="s">
        <v>156</v>
      </c>
      <c r="B325" s="18">
        <v>953</v>
      </c>
      <c r="C325" s="14" t="s">
        <v>19</v>
      </c>
      <c r="D325" s="14" t="s">
        <v>6</v>
      </c>
      <c r="E325" s="14" t="s">
        <v>5</v>
      </c>
      <c r="F325" s="14"/>
      <c r="G325" s="156">
        <f>G326</f>
        <v>83792.14</v>
      </c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42"/>
      <c r="Y325" s="59"/>
    </row>
    <row r="326" spans="1:25" ht="16.5" outlineLevel="6" thickBot="1">
      <c r="A326" s="80" t="s">
        <v>269</v>
      </c>
      <c r="B326" s="19">
        <v>953</v>
      </c>
      <c r="C326" s="9" t="s">
        <v>19</v>
      </c>
      <c r="D326" s="9" t="s">
        <v>270</v>
      </c>
      <c r="E326" s="9" t="s">
        <v>5</v>
      </c>
      <c r="F326" s="9"/>
      <c r="G326" s="157">
        <f>G327+G337</f>
        <v>83792.14</v>
      </c>
      <c r="H326" s="32">
        <f aca="true" t="shared" si="62" ref="H326:X326">H327</f>
        <v>0</v>
      </c>
      <c r="I326" s="32">
        <f t="shared" si="62"/>
        <v>0</v>
      </c>
      <c r="J326" s="32">
        <f t="shared" si="62"/>
        <v>0</v>
      </c>
      <c r="K326" s="32">
        <f t="shared" si="62"/>
        <v>0</v>
      </c>
      <c r="L326" s="32">
        <f t="shared" si="62"/>
        <v>0</v>
      </c>
      <c r="M326" s="32">
        <f t="shared" si="62"/>
        <v>0</v>
      </c>
      <c r="N326" s="32">
        <f t="shared" si="62"/>
        <v>0</v>
      </c>
      <c r="O326" s="32">
        <f t="shared" si="62"/>
        <v>0</v>
      </c>
      <c r="P326" s="32">
        <f t="shared" si="62"/>
        <v>0</v>
      </c>
      <c r="Q326" s="32">
        <f t="shared" si="62"/>
        <v>0</v>
      </c>
      <c r="R326" s="32">
        <f t="shared" si="62"/>
        <v>0</v>
      </c>
      <c r="S326" s="32">
        <f t="shared" si="62"/>
        <v>0</v>
      </c>
      <c r="T326" s="32">
        <f t="shared" si="62"/>
        <v>0</v>
      </c>
      <c r="U326" s="32">
        <f t="shared" si="62"/>
        <v>0</v>
      </c>
      <c r="V326" s="32">
        <f t="shared" si="62"/>
        <v>0</v>
      </c>
      <c r="W326" s="32">
        <f t="shared" si="62"/>
        <v>0</v>
      </c>
      <c r="X326" s="67">
        <f t="shared" si="62"/>
        <v>34477.81647</v>
      </c>
      <c r="Y326" s="59">
        <f>X326/G326*100</f>
        <v>41.146838438545664</v>
      </c>
    </row>
    <row r="327" spans="1:25" ht="32.25" outlineLevel="6" thickBot="1">
      <c r="A327" s="80" t="s">
        <v>271</v>
      </c>
      <c r="B327" s="19">
        <v>953</v>
      </c>
      <c r="C327" s="11" t="s">
        <v>19</v>
      </c>
      <c r="D327" s="11" t="s">
        <v>272</v>
      </c>
      <c r="E327" s="11" t="s">
        <v>5</v>
      </c>
      <c r="F327" s="11"/>
      <c r="G327" s="158">
        <f>G328+G331+G334</f>
        <v>83792.14</v>
      </c>
      <c r="H327" s="34">
        <f aca="true" t="shared" si="63" ref="H327:X327">H329</f>
        <v>0</v>
      </c>
      <c r="I327" s="34">
        <f t="shared" si="63"/>
        <v>0</v>
      </c>
      <c r="J327" s="34">
        <f t="shared" si="63"/>
        <v>0</v>
      </c>
      <c r="K327" s="34">
        <f t="shared" si="63"/>
        <v>0</v>
      </c>
      <c r="L327" s="34">
        <f t="shared" si="63"/>
        <v>0</v>
      </c>
      <c r="M327" s="34">
        <f t="shared" si="63"/>
        <v>0</v>
      </c>
      <c r="N327" s="34">
        <f t="shared" si="63"/>
        <v>0</v>
      </c>
      <c r="O327" s="34">
        <f t="shared" si="63"/>
        <v>0</v>
      </c>
      <c r="P327" s="34">
        <f t="shared" si="63"/>
        <v>0</v>
      </c>
      <c r="Q327" s="34">
        <f t="shared" si="63"/>
        <v>0</v>
      </c>
      <c r="R327" s="34">
        <f t="shared" si="63"/>
        <v>0</v>
      </c>
      <c r="S327" s="34">
        <f t="shared" si="63"/>
        <v>0</v>
      </c>
      <c r="T327" s="34">
        <f t="shared" si="63"/>
        <v>0</v>
      </c>
      <c r="U327" s="34">
        <f t="shared" si="63"/>
        <v>0</v>
      </c>
      <c r="V327" s="34">
        <f t="shared" si="63"/>
        <v>0</v>
      </c>
      <c r="W327" s="34">
        <f t="shared" si="63"/>
        <v>0</v>
      </c>
      <c r="X327" s="68">
        <f t="shared" si="63"/>
        <v>34477.81647</v>
      </c>
      <c r="Y327" s="59">
        <f>X327/G327*100</f>
        <v>41.146838438545664</v>
      </c>
    </row>
    <row r="328" spans="1:25" ht="32.25" outlineLevel="6" thickBot="1">
      <c r="A328" s="96" t="s">
        <v>213</v>
      </c>
      <c r="B328" s="92">
        <v>953</v>
      </c>
      <c r="C328" s="93" t="s">
        <v>19</v>
      </c>
      <c r="D328" s="93" t="s">
        <v>273</v>
      </c>
      <c r="E328" s="93" t="s">
        <v>5</v>
      </c>
      <c r="F328" s="93"/>
      <c r="G328" s="159">
        <f>G329</f>
        <v>28848.14</v>
      </c>
      <c r="H328" s="55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82"/>
      <c r="Y328" s="59"/>
    </row>
    <row r="329" spans="1:25" ht="16.5" outlineLevel="6" thickBot="1">
      <c r="A329" s="5" t="s">
        <v>136</v>
      </c>
      <c r="B329" s="21">
        <v>953</v>
      </c>
      <c r="C329" s="6" t="s">
        <v>19</v>
      </c>
      <c r="D329" s="6" t="s">
        <v>273</v>
      </c>
      <c r="E329" s="6" t="s">
        <v>135</v>
      </c>
      <c r="F329" s="6"/>
      <c r="G329" s="160">
        <f>G330</f>
        <v>28848.14</v>
      </c>
      <c r="H329" s="26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44"/>
      <c r="X329" s="65">
        <v>34477.81647</v>
      </c>
      <c r="Y329" s="59">
        <f>X329/G329*100</f>
        <v>119.51486809894848</v>
      </c>
    </row>
    <row r="330" spans="1:25" ht="48" outlineLevel="6" thickBot="1">
      <c r="A330" s="101" t="s">
        <v>327</v>
      </c>
      <c r="B330" s="94">
        <v>953</v>
      </c>
      <c r="C330" s="95" t="s">
        <v>19</v>
      </c>
      <c r="D330" s="95" t="s">
        <v>273</v>
      </c>
      <c r="E330" s="95" t="s">
        <v>92</v>
      </c>
      <c r="F330" s="95"/>
      <c r="G330" s="161">
        <v>28848.14</v>
      </c>
      <c r="H330" s="55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75"/>
      <c r="Y330" s="59"/>
    </row>
    <row r="331" spans="1:25" ht="63.75" outlineLevel="6" thickBot="1">
      <c r="A331" s="116" t="s">
        <v>274</v>
      </c>
      <c r="B331" s="92">
        <v>953</v>
      </c>
      <c r="C331" s="93" t="s">
        <v>19</v>
      </c>
      <c r="D331" s="93" t="s">
        <v>275</v>
      </c>
      <c r="E331" s="93" t="s">
        <v>5</v>
      </c>
      <c r="F331" s="93"/>
      <c r="G331" s="159">
        <f>G332</f>
        <v>54944</v>
      </c>
      <c r="H331" s="31" t="e">
        <f aca="true" t="shared" si="64" ref="H331:X331">H332+H349+H359+H354</f>
        <v>#REF!</v>
      </c>
      <c r="I331" s="31" t="e">
        <f t="shared" si="64"/>
        <v>#REF!</v>
      </c>
      <c r="J331" s="31" t="e">
        <f t="shared" si="64"/>
        <v>#REF!</v>
      </c>
      <c r="K331" s="31" t="e">
        <f t="shared" si="64"/>
        <v>#REF!</v>
      </c>
      <c r="L331" s="31" t="e">
        <f t="shared" si="64"/>
        <v>#REF!</v>
      </c>
      <c r="M331" s="31" t="e">
        <f t="shared" si="64"/>
        <v>#REF!</v>
      </c>
      <c r="N331" s="31" t="e">
        <f t="shared" si="64"/>
        <v>#REF!</v>
      </c>
      <c r="O331" s="31" t="e">
        <f t="shared" si="64"/>
        <v>#REF!</v>
      </c>
      <c r="P331" s="31" t="e">
        <f t="shared" si="64"/>
        <v>#REF!</v>
      </c>
      <c r="Q331" s="31" t="e">
        <f t="shared" si="64"/>
        <v>#REF!</v>
      </c>
      <c r="R331" s="31" t="e">
        <f t="shared" si="64"/>
        <v>#REF!</v>
      </c>
      <c r="S331" s="31" t="e">
        <f t="shared" si="64"/>
        <v>#REF!</v>
      </c>
      <c r="T331" s="31" t="e">
        <f t="shared" si="64"/>
        <v>#REF!</v>
      </c>
      <c r="U331" s="31" t="e">
        <f t="shared" si="64"/>
        <v>#REF!</v>
      </c>
      <c r="V331" s="31" t="e">
        <f t="shared" si="64"/>
        <v>#REF!</v>
      </c>
      <c r="W331" s="31" t="e">
        <f t="shared" si="64"/>
        <v>#REF!</v>
      </c>
      <c r="X331" s="31" t="e">
        <f t="shared" si="64"/>
        <v>#REF!</v>
      </c>
      <c r="Y331" s="59" t="e">
        <f>X331/G331*100</f>
        <v>#REF!</v>
      </c>
    </row>
    <row r="332" spans="1:25" ht="16.5" outlineLevel="6" thickBot="1">
      <c r="A332" s="5" t="s">
        <v>136</v>
      </c>
      <c r="B332" s="21">
        <v>953</v>
      </c>
      <c r="C332" s="6" t="s">
        <v>19</v>
      </c>
      <c r="D332" s="6" t="s">
        <v>275</v>
      </c>
      <c r="E332" s="6" t="s">
        <v>135</v>
      </c>
      <c r="F332" s="6"/>
      <c r="G332" s="160">
        <f>G333</f>
        <v>54944</v>
      </c>
      <c r="H332" s="32">
        <f aca="true" t="shared" si="65" ref="H332:X332">H333</f>
        <v>0</v>
      </c>
      <c r="I332" s="32">
        <f t="shared" si="65"/>
        <v>0</v>
      </c>
      <c r="J332" s="32">
        <f t="shared" si="65"/>
        <v>0</v>
      </c>
      <c r="K332" s="32">
        <f t="shared" si="65"/>
        <v>0</v>
      </c>
      <c r="L332" s="32">
        <f t="shared" si="65"/>
        <v>0</v>
      </c>
      <c r="M332" s="32">
        <f t="shared" si="65"/>
        <v>0</v>
      </c>
      <c r="N332" s="32">
        <f t="shared" si="65"/>
        <v>0</v>
      </c>
      <c r="O332" s="32">
        <f t="shared" si="65"/>
        <v>0</v>
      </c>
      <c r="P332" s="32">
        <f t="shared" si="65"/>
        <v>0</v>
      </c>
      <c r="Q332" s="32">
        <f t="shared" si="65"/>
        <v>0</v>
      </c>
      <c r="R332" s="32">
        <f t="shared" si="65"/>
        <v>0</v>
      </c>
      <c r="S332" s="32">
        <f t="shared" si="65"/>
        <v>0</v>
      </c>
      <c r="T332" s="32">
        <f t="shared" si="65"/>
        <v>0</v>
      </c>
      <c r="U332" s="32">
        <f t="shared" si="65"/>
        <v>0</v>
      </c>
      <c r="V332" s="32">
        <f t="shared" si="65"/>
        <v>0</v>
      </c>
      <c r="W332" s="32">
        <f t="shared" si="65"/>
        <v>0</v>
      </c>
      <c r="X332" s="70">
        <f t="shared" si="65"/>
        <v>48148.89725</v>
      </c>
      <c r="Y332" s="59">
        <f>X332/G332*100</f>
        <v>87.63267554237042</v>
      </c>
    </row>
    <row r="333" spans="1:25" ht="48" outlineLevel="6" thickBot="1">
      <c r="A333" s="101" t="s">
        <v>327</v>
      </c>
      <c r="B333" s="94">
        <v>953</v>
      </c>
      <c r="C333" s="95" t="s">
        <v>19</v>
      </c>
      <c r="D333" s="95" t="s">
        <v>275</v>
      </c>
      <c r="E333" s="95" t="s">
        <v>92</v>
      </c>
      <c r="F333" s="95"/>
      <c r="G333" s="161">
        <v>54944</v>
      </c>
      <c r="H333" s="34">
        <f aca="true" t="shared" si="66" ref="H333:X333">H340</f>
        <v>0</v>
      </c>
      <c r="I333" s="34">
        <f t="shared" si="66"/>
        <v>0</v>
      </c>
      <c r="J333" s="34">
        <f t="shared" si="66"/>
        <v>0</v>
      </c>
      <c r="K333" s="34">
        <f t="shared" si="66"/>
        <v>0</v>
      </c>
      <c r="L333" s="34">
        <f t="shared" si="66"/>
        <v>0</v>
      </c>
      <c r="M333" s="34">
        <f t="shared" si="66"/>
        <v>0</v>
      </c>
      <c r="N333" s="34">
        <f t="shared" si="66"/>
        <v>0</v>
      </c>
      <c r="O333" s="34">
        <f t="shared" si="66"/>
        <v>0</v>
      </c>
      <c r="P333" s="34">
        <f t="shared" si="66"/>
        <v>0</v>
      </c>
      <c r="Q333" s="34">
        <f t="shared" si="66"/>
        <v>0</v>
      </c>
      <c r="R333" s="34">
        <f t="shared" si="66"/>
        <v>0</v>
      </c>
      <c r="S333" s="34">
        <f t="shared" si="66"/>
        <v>0</v>
      </c>
      <c r="T333" s="34">
        <f t="shared" si="66"/>
        <v>0</v>
      </c>
      <c r="U333" s="34">
        <f t="shared" si="66"/>
        <v>0</v>
      </c>
      <c r="V333" s="34">
        <f t="shared" si="66"/>
        <v>0</v>
      </c>
      <c r="W333" s="34">
        <f t="shared" si="66"/>
        <v>0</v>
      </c>
      <c r="X333" s="68">
        <f t="shared" si="66"/>
        <v>48148.89725</v>
      </c>
      <c r="Y333" s="59">
        <f>X333/G333*100</f>
        <v>87.63267554237042</v>
      </c>
    </row>
    <row r="334" spans="1:25" ht="32.25" outlineLevel="6" thickBot="1">
      <c r="A334" s="127" t="s">
        <v>276</v>
      </c>
      <c r="B334" s="134">
        <v>953</v>
      </c>
      <c r="C334" s="93" t="s">
        <v>19</v>
      </c>
      <c r="D334" s="93" t="s">
        <v>277</v>
      </c>
      <c r="E334" s="93" t="s">
        <v>5</v>
      </c>
      <c r="F334" s="93"/>
      <c r="G334" s="159">
        <f>G335</f>
        <v>0</v>
      </c>
      <c r="H334" s="55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82"/>
      <c r="Y334" s="59"/>
    </row>
    <row r="335" spans="1:25" ht="16.5" outlineLevel="6" thickBot="1">
      <c r="A335" s="5" t="s">
        <v>136</v>
      </c>
      <c r="B335" s="21">
        <v>953</v>
      </c>
      <c r="C335" s="6" t="s">
        <v>19</v>
      </c>
      <c r="D335" s="6" t="s">
        <v>277</v>
      </c>
      <c r="E335" s="6" t="s">
        <v>135</v>
      </c>
      <c r="F335" s="6"/>
      <c r="G335" s="160">
        <f>G336</f>
        <v>0</v>
      </c>
      <c r="H335" s="55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82"/>
      <c r="Y335" s="59"/>
    </row>
    <row r="336" spans="1:25" ht="16.5" outlineLevel="6" thickBot="1">
      <c r="A336" s="98" t="s">
        <v>90</v>
      </c>
      <c r="B336" s="136">
        <v>953</v>
      </c>
      <c r="C336" s="95" t="s">
        <v>19</v>
      </c>
      <c r="D336" s="95" t="s">
        <v>277</v>
      </c>
      <c r="E336" s="95" t="s">
        <v>91</v>
      </c>
      <c r="F336" s="95"/>
      <c r="G336" s="161">
        <v>0</v>
      </c>
      <c r="H336" s="55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82"/>
      <c r="Y336" s="59"/>
    </row>
    <row r="337" spans="1:25" ht="48" outlineLevel="6" thickBot="1">
      <c r="A337" s="137" t="s">
        <v>278</v>
      </c>
      <c r="B337" s="141">
        <v>953</v>
      </c>
      <c r="C337" s="9" t="s">
        <v>19</v>
      </c>
      <c r="D337" s="9" t="s">
        <v>279</v>
      </c>
      <c r="E337" s="9" t="s">
        <v>5</v>
      </c>
      <c r="F337" s="9"/>
      <c r="G337" s="157">
        <f>G338</f>
        <v>0</v>
      </c>
      <c r="H337" s="55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82"/>
      <c r="Y337" s="59"/>
    </row>
    <row r="338" spans="1:25" ht="32.25" outlineLevel="6" thickBot="1">
      <c r="A338" s="127" t="s">
        <v>280</v>
      </c>
      <c r="B338" s="134">
        <v>953</v>
      </c>
      <c r="C338" s="93" t="s">
        <v>19</v>
      </c>
      <c r="D338" s="93" t="s">
        <v>281</v>
      </c>
      <c r="E338" s="93" t="s">
        <v>5</v>
      </c>
      <c r="F338" s="93"/>
      <c r="G338" s="159">
        <f>G339</f>
        <v>0</v>
      </c>
      <c r="H338" s="55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82"/>
      <c r="Y338" s="59"/>
    </row>
    <row r="339" spans="1:25" ht="16.5" outlineLevel="6" thickBot="1">
      <c r="A339" s="5" t="s">
        <v>136</v>
      </c>
      <c r="B339" s="21">
        <v>953</v>
      </c>
      <c r="C339" s="6" t="s">
        <v>19</v>
      </c>
      <c r="D339" s="6" t="s">
        <v>281</v>
      </c>
      <c r="E339" s="6" t="s">
        <v>135</v>
      </c>
      <c r="F339" s="6"/>
      <c r="G339" s="160">
        <f>G340</f>
        <v>0</v>
      </c>
      <c r="H339" s="55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82"/>
      <c r="Y339" s="59"/>
    </row>
    <row r="340" spans="1:25" ht="16.5" outlineLevel="6" thickBot="1">
      <c r="A340" s="98" t="s">
        <v>90</v>
      </c>
      <c r="B340" s="136">
        <v>953</v>
      </c>
      <c r="C340" s="95" t="s">
        <v>19</v>
      </c>
      <c r="D340" s="95" t="s">
        <v>281</v>
      </c>
      <c r="E340" s="95" t="s">
        <v>91</v>
      </c>
      <c r="F340" s="95"/>
      <c r="G340" s="161">
        <v>0</v>
      </c>
      <c r="H340" s="26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44"/>
      <c r="X340" s="65">
        <v>48148.89725</v>
      </c>
      <c r="Y340" s="59" t="e">
        <f>X340/G340*100</f>
        <v>#DIV/0!</v>
      </c>
    </row>
    <row r="341" spans="1:25" ht="16.5" outlineLevel="6" thickBot="1">
      <c r="A341" s="126" t="s">
        <v>40</v>
      </c>
      <c r="B341" s="18">
        <v>953</v>
      </c>
      <c r="C341" s="39" t="s">
        <v>20</v>
      </c>
      <c r="D341" s="39" t="s">
        <v>6</v>
      </c>
      <c r="E341" s="39" t="s">
        <v>5</v>
      </c>
      <c r="F341" s="39"/>
      <c r="G341" s="162">
        <f>G346+G342</f>
        <v>303278.53</v>
      </c>
      <c r="H341" s="55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75"/>
      <c r="Y341" s="59"/>
    </row>
    <row r="342" spans="1:25" ht="32.25" outlineLevel="6" thickBot="1">
      <c r="A342" s="114" t="s">
        <v>158</v>
      </c>
      <c r="B342" s="19">
        <v>953</v>
      </c>
      <c r="C342" s="9" t="s">
        <v>20</v>
      </c>
      <c r="D342" s="9" t="s">
        <v>159</v>
      </c>
      <c r="E342" s="9" t="s">
        <v>5</v>
      </c>
      <c r="F342" s="9"/>
      <c r="G342" s="157">
        <f>G343</f>
        <v>0</v>
      </c>
      <c r="H342" s="55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75"/>
      <c r="Y342" s="59"/>
    </row>
    <row r="343" spans="1:25" ht="32.25" outlineLevel="6" thickBot="1">
      <c r="A343" s="114" t="s">
        <v>160</v>
      </c>
      <c r="B343" s="19">
        <v>953</v>
      </c>
      <c r="C343" s="9" t="s">
        <v>20</v>
      </c>
      <c r="D343" s="9" t="s">
        <v>161</v>
      </c>
      <c r="E343" s="9" t="s">
        <v>5</v>
      </c>
      <c r="F343" s="9"/>
      <c r="G343" s="157">
        <f>G344</f>
        <v>0</v>
      </c>
      <c r="H343" s="55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75"/>
      <c r="Y343" s="59"/>
    </row>
    <row r="344" spans="1:25" ht="16.5" outlineLevel="6" thickBot="1">
      <c r="A344" s="96" t="s">
        <v>172</v>
      </c>
      <c r="B344" s="92">
        <v>953</v>
      </c>
      <c r="C344" s="93" t="s">
        <v>20</v>
      </c>
      <c r="D344" s="93" t="s">
        <v>173</v>
      </c>
      <c r="E344" s="93" t="s">
        <v>5</v>
      </c>
      <c r="F344" s="93"/>
      <c r="G344" s="159">
        <f>G345</f>
        <v>0</v>
      </c>
      <c r="H344" s="55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75"/>
      <c r="Y344" s="59"/>
    </row>
    <row r="345" spans="1:25" ht="16.5" outlineLevel="6" thickBot="1">
      <c r="A345" s="5" t="s">
        <v>119</v>
      </c>
      <c r="B345" s="21">
        <v>953</v>
      </c>
      <c r="C345" s="6" t="s">
        <v>20</v>
      </c>
      <c r="D345" s="6" t="s">
        <v>173</v>
      </c>
      <c r="E345" s="6" t="s">
        <v>120</v>
      </c>
      <c r="F345" s="6"/>
      <c r="G345" s="160">
        <v>0</v>
      </c>
      <c r="H345" s="55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75"/>
      <c r="Y345" s="59"/>
    </row>
    <row r="346" spans="1:25" ht="16.5" outlineLevel="6" thickBot="1">
      <c r="A346" s="80" t="s">
        <v>269</v>
      </c>
      <c r="B346" s="19">
        <v>953</v>
      </c>
      <c r="C346" s="9" t="s">
        <v>20</v>
      </c>
      <c r="D346" s="9" t="s">
        <v>270</v>
      </c>
      <c r="E346" s="9" t="s">
        <v>5</v>
      </c>
      <c r="F346" s="9"/>
      <c r="G346" s="157">
        <f>G347+G381+G385</f>
        <v>303278.53</v>
      </c>
      <c r="H346" s="55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75"/>
      <c r="Y346" s="59"/>
    </row>
    <row r="347" spans="1:25" ht="16.5" outlineLevel="6" thickBot="1">
      <c r="A347" s="138" t="s">
        <v>282</v>
      </c>
      <c r="B347" s="20">
        <v>953</v>
      </c>
      <c r="C347" s="11" t="s">
        <v>20</v>
      </c>
      <c r="D347" s="11" t="s">
        <v>283</v>
      </c>
      <c r="E347" s="11" t="s">
        <v>5</v>
      </c>
      <c r="F347" s="11"/>
      <c r="G347" s="158">
        <f>G348+G357+G363+G368+G360+G376</f>
        <v>282166.88</v>
      </c>
      <c r="H347" s="55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75"/>
      <c r="Y347" s="59"/>
    </row>
    <row r="348" spans="1:25" ht="32.25" outlineLevel="6" thickBot="1">
      <c r="A348" s="96" t="s">
        <v>174</v>
      </c>
      <c r="B348" s="92">
        <v>953</v>
      </c>
      <c r="C348" s="93" t="s">
        <v>20</v>
      </c>
      <c r="D348" s="93" t="s">
        <v>284</v>
      </c>
      <c r="E348" s="93" t="s">
        <v>5</v>
      </c>
      <c r="F348" s="93"/>
      <c r="G348" s="159">
        <f>G349+G351+G354</f>
        <v>0</v>
      </c>
      <c r="H348" s="55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75"/>
      <c r="Y348" s="59"/>
    </row>
    <row r="349" spans="1:25" ht="17.25" customHeight="1" outlineLevel="6" thickBot="1">
      <c r="A349" s="5" t="s">
        <v>122</v>
      </c>
      <c r="B349" s="21">
        <v>953</v>
      </c>
      <c r="C349" s="6" t="s">
        <v>20</v>
      </c>
      <c r="D349" s="6" t="s">
        <v>284</v>
      </c>
      <c r="E349" s="6" t="s">
        <v>121</v>
      </c>
      <c r="F349" s="6"/>
      <c r="G349" s="160">
        <f>G350</f>
        <v>0</v>
      </c>
      <c r="H349" s="32">
        <f aca="true" t="shared" si="67" ref="H349:X349">H350</f>
        <v>0</v>
      </c>
      <c r="I349" s="32">
        <f t="shared" si="67"/>
        <v>0</v>
      </c>
      <c r="J349" s="32">
        <f t="shared" si="67"/>
        <v>0</v>
      </c>
      <c r="K349" s="32">
        <f t="shared" si="67"/>
        <v>0</v>
      </c>
      <c r="L349" s="32">
        <f t="shared" si="67"/>
        <v>0</v>
      </c>
      <c r="M349" s="32">
        <f t="shared" si="67"/>
        <v>0</v>
      </c>
      <c r="N349" s="32">
        <f t="shared" si="67"/>
        <v>0</v>
      </c>
      <c r="O349" s="32">
        <f t="shared" si="67"/>
        <v>0</v>
      </c>
      <c r="P349" s="32">
        <f t="shared" si="67"/>
        <v>0</v>
      </c>
      <c r="Q349" s="32">
        <f t="shared" si="67"/>
        <v>0</v>
      </c>
      <c r="R349" s="32">
        <f t="shared" si="67"/>
        <v>0</v>
      </c>
      <c r="S349" s="32">
        <f t="shared" si="67"/>
        <v>0</v>
      </c>
      <c r="T349" s="32">
        <f t="shared" si="67"/>
        <v>0</v>
      </c>
      <c r="U349" s="32">
        <f t="shared" si="67"/>
        <v>0</v>
      </c>
      <c r="V349" s="32">
        <f t="shared" si="67"/>
        <v>0</v>
      </c>
      <c r="W349" s="32">
        <f t="shared" si="67"/>
        <v>0</v>
      </c>
      <c r="X349" s="67">
        <f t="shared" si="67"/>
        <v>19460.04851</v>
      </c>
      <c r="Y349" s="59" t="e">
        <f>X349/G349*100</f>
        <v>#DIV/0!</v>
      </c>
    </row>
    <row r="350" spans="1:25" ht="16.5" outlineLevel="6" thickBot="1">
      <c r="A350" s="90" t="s">
        <v>99</v>
      </c>
      <c r="B350" s="94">
        <v>953</v>
      </c>
      <c r="C350" s="95" t="s">
        <v>20</v>
      </c>
      <c r="D350" s="95" t="s">
        <v>284</v>
      </c>
      <c r="E350" s="95" t="s">
        <v>123</v>
      </c>
      <c r="F350" s="95"/>
      <c r="G350" s="161">
        <v>0</v>
      </c>
      <c r="H350" s="34">
        <f aca="true" t="shared" si="68" ref="H350:X350">H352</f>
        <v>0</v>
      </c>
      <c r="I350" s="34">
        <f t="shared" si="68"/>
        <v>0</v>
      </c>
      <c r="J350" s="34">
        <f t="shared" si="68"/>
        <v>0</v>
      </c>
      <c r="K350" s="34">
        <f t="shared" si="68"/>
        <v>0</v>
      </c>
      <c r="L350" s="34">
        <f t="shared" si="68"/>
        <v>0</v>
      </c>
      <c r="M350" s="34">
        <f t="shared" si="68"/>
        <v>0</v>
      </c>
      <c r="N350" s="34">
        <f t="shared" si="68"/>
        <v>0</v>
      </c>
      <c r="O350" s="34">
        <f t="shared" si="68"/>
        <v>0</v>
      </c>
      <c r="P350" s="34">
        <f t="shared" si="68"/>
        <v>0</v>
      </c>
      <c r="Q350" s="34">
        <f t="shared" si="68"/>
        <v>0</v>
      </c>
      <c r="R350" s="34">
        <f t="shared" si="68"/>
        <v>0</v>
      </c>
      <c r="S350" s="34">
        <f t="shared" si="68"/>
        <v>0</v>
      </c>
      <c r="T350" s="34">
        <f t="shared" si="68"/>
        <v>0</v>
      </c>
      <c r="U350" s="34">
        <f t="shared" si="68"/>
        <v>0</v>
      </c>
      <c r="V350" s="34">
        <f t="shared" si="68"/>
        <v>0</v>
      </c>
      <c r="W350" s="34">
        <f t="shared" si="68"/>
        <v>0</v>
      </c>
      <c r="X350" s="68">
        <f t="shared" si="68"/>
        <v>19460.04851</v>
      </c>
      <c r="Y350" s="59" t="e">
        <f>X350/G350*100</f>
        <v>#DIV/0!</v>
      </c>
    </row>
    <row r="351" spans="1:25" ht="32.25" outlineLevel="6" thickBot="1">
      <c r="A351" s="5" t="s">
        <v>107</v>
      </c>
      <c r="B351" s="21">
        <v>953</v>
      </c>
      <c r="C351" s="6" t="s">
        <v>20</v>
      </c>
      <c r="D351" s="6" t="s">
        <v>284</v>
      </c>
      <c r="E351" s="6" t="s">
        <v>101</v>
      </c>
      <c r="F351" s="6"/>
      <c r="G351" s="160">
        <f>G352+G353</f>
        <v>0</v>
      </c>
      <c r="H351" s="55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82"/>
      <c r="Y351" s="59"/>
    </row>
    <row r="352" spans="1:25" ht="32.25" outlineLevel="6" thickBot="1">
      <c r="A352" s="90" t="s">
        <v>108</v>
      </c>
      <c r="B352" s="94">
        <v>953</v>
      </c>
      <c r="C352" s="95" t="s">
        <v>20</v>
      </c>
      <c r="D352" s="95" t="s">
        <v>284</v>
      </c>
      <c r="E352" s="95" t="s">
        <v>102</v>
      </c>
      <c r="F352" s="95"/>
      <c r="G352" s="161">
        <v>0</v>
      </c>
      <c r="H352" s="26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44"/>
      <c r="X352" s="65">
        <v>19460.04851</v>
      </c>
      <c r="Y352" s="59" t="e">
        <f>X352/G352*100</f>
        <v>#DIV/0!</v>
      </c>
    </row>
    <row r="353" spans="1:25" ht="32.25" outlineLevel="6" thickBot="1">
      <c r="A353" s="90" t="s">
        <v>109</v>
      </c>
      <c r="B353" s="94">
        <v>953</v>
      </c>
      <c r="C353" s="95" t="s">
        <v>20</v>
      </c>
      <c r="D353" s="95" t="s">
        <v>284</v>
      </c>
      <c r="E353" s="95" t="s">
        <v>103</v>
      </c>
      <c r="F353" s="95"/>
      <c r="G353" s="161">
        <v>0</v>
      </c>
      <c r="H353" s="55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75"/>
      <c r="Y353" s="59"/>
    </row>
    <row r="354" spans="1:25" ht="16.5" outlineLevel="6" thickBot="1">
      <c r="A354" s="5" t="s">
        <v>110</v>
      </c>
      <c r="B354" s="21">
        <v>953</v>
      </c>
      <c r="C354" s="6" t="s">
        <v>20</v>
      </c>
      <c r="D354" s="6" t="s">
        <v>284</v>
      </c>
      <c r="E354" s="6" t="s">
        <v>104</v>
      </c>
      <c r="F354" s="6"/>
      <c r="G354" s="160">
        <f>G355+G356</f>
        <v>0</v>
      </c>
      <c r="H354" s="31">
        <f aca="true" t="shared" si="69" ref="H354:X354">H355</f>
        <v>0</v>
      </c>
      <c r="I354" s="31">
        <f t="shared" si="69"/>
        <v>0</v>
      </c>
      <c r="J354" s="31">
        <f t="shared" si="69"/>
        <v>0</v>
      </c>
      <c r="K354" s="31">
        <f t="shared" si="69"/>
        <v>0</v>
      </c>
      <c r="L354" s="31">
        <f t="shared" si="69"/>
        <v>0</v>
      </c>
      <c r="M354" s="31">
        <f t="shared" si="69"/>
        <v>0</v>
      </c>
      <c r="N354" s="31">
        <f t="shared" si="69"/>
        <v>0</v>
      </c>
      <c r="O354" s="31">
        <f t="shared" si="69"/>
        <v>0</v>
      </c>
      <c r="P354" s="31">
        <f t="shared" si="69"/>
        <v>0</v>
      </c>
      <c r="Q354" s="31">
        <f t="shared" si="69"/>
        <v>0</v>
      </c>
      <c r="R354" s="31">
        <f t="shared" si="69"/>
        <v>0</v>
      </c>
      <c r="S354" s="31">
        <f t="shared" si="69"/>
        <v>0</v>
      </c>
      <c r="T354" s="31">
        <f t="shared" si="69"/>
        <v>0</v>
      </c>
      <c r="U354" s="31">
        <f t="shared" si="69"/>
        <v>0</v>
      </c>
      <c r="V354" s="31">
        <f t="shared" si="69"/>
        <v>0</v>
      </c>
      <c r="W354" s="31">
        <f t="shared" si="69"/>
        <v>0</v>
      </c>
      <c r="X354" s="31">
        <f t="shared" si="69"/>
        <v>0</v>
      </c>
      <c r="Y354" s="59">
        <v>0</v>
      </c>
    </row>
    <row r="355" spans="1:25" ht="32.25" outlineLevel="6" thickBot="1">
      <c r="A355" s="90" t="s">
        <v>111</v>
      </c>
      <c r="B355" s="94">
        <v>953</v>
      </c>
      <c r="C355" s="95" t="s">
        <v>20</v>
      </c>
      <c r="D355" s="95" t="s">
        <v>284</v>
      </c>
      <c r="E355" s="95" t="s">
        <v>105</v>
      </c>
      <c r="F355" s="95"/>
      <c r="G355" s="161">
        <v>0</v>
      </c>
      <c r="H355" s="34">
        <f aca="true" t="shared" si="70" ref="H355:X355">H358</f>
        <v>0</v>
      </c>
      <c r="I355" s="34">
        <f t="shared" si="70"/>
        <v>0</v>
      </c>
      <c r="J355" s="34">
        <f t="shared" si="70"/>
        <v>0</v>
      </c>
      <c r="K355" s="34">
        <f t="shared" si="70"/>
        <v>0</v>
      </c>
      <c r="L355" s="34">
        <f t="shared" si="70"/>
        <v>0</v>
      </c>
      <c r="M355" s="34">
        <f t="shared" si="70"/>
        <v>0</v>
      </c>
      <c r="N355" s="34">
        <f t="shared" si="70"/>
        <v>0</v>
      </c>
      <c r="O355" s="34">
        <f t="shared" si="70"/>
        <v>0</v>
      </c>
      <c r="P355" s="34">
        <f t="shared" si="70"/>
        <v>0</v>
      </c>
      <c r="Q355" s="34">
        <f t="shared" si="70"/>
        <v>0</v>
      </c>
      <c r="R355" s="34">
        <f t="shared" si="70"/>
        <v>0</v>
      </c>
      <c r="S355" s="34">
        <f t="shared" si="70"/>
        <v>0</v>
      </c>
      <c r="T355" s="34">
        <f t="shared" si="70"/>
        <v>0</v>
      </c>
      <c r="U355" s="34">
        <f t="shared" si="70"/>
        <v>0</v>
      </c>
      <c r="V355" s="34">
        <f t="shared" si="70"/>
        <v>0</v>
      </c>
      <c r="W355" s="34">
        <f t="shared" si="70"/>
        <v>0</v>
      </c>
      <c r="X355" s="34">
        <f t="shared" si="70"/>
        <v>0</v>
      </c>
      <c r="Y355" s="59">
        <v>0</v>
      </c>
    </row>
    <row r="356" spans="1:25" ht="16.5" outlineLevel="6" thickBot="1">
      <c r="A356" s="90" t="s">
        <v>112</v>
      </c>
      <c r="B356" s="94">
        <v>953</v>
      </c>
      <c r="C356" s="95" t="s">
        <v>20</v>
      </c>
      <c r="D356" s="95" t="s">
        <v>284</v>
      </c>
      <c r="E356" s="95" t="s">
        <v>106</v>
      </c>
      <c r="F356" s="95"/>
      <c r="G356" s="161">
        <v>0</v>
      </c>
      <c r="H356" s="55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55"/>
      <c r="Y356" s="59"/>
    </row>
    <row r="357" spans="1:25" ht="32.25" outlineLevel="6" thickBot="1">
      <c r="A357" s="96" t="s">
        <v>213</v>
      </c>
      <c r="B357" s="92">
        <v>953</v>
      </c>
      <c r="C357" s="93" t="s">
        <v>20</v>
      </c>
      <c r="D357" s="93" t="s">
        <v>285</v>
      </c>
      <c r="E357" s="93" t="s">
        <v>5</v>
      </c>
      <c r="F357" s="93"/>
      <c r="G357" s="159">
        <f>G358</f>
        <v>54764.88</v>
      </c>
      <c r="H357" s="5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55"/>
      <c r="Y357" s="59"/>
    </row>
    <row r="358" spans="1:25" ht="16.5" outlineLevel="6" thickBot="1">
      <c r="A358" s="5" t="s">
        <v>136</v>
      </c>
      <c r="B358" s="21">
        <v>953</v>
      </c>
      <c r="C358" s="6" t="s">
        <v>20</v>
      </c>
      <c r="D358" s="6" t="s">
        <v>285</v>
      </c>
      <c r="E358" s="6" t="s">
        <v>135</v>
      </c>
      <c r="F358" s="6"/>
      <c r="G358" s="160">
        <f>G359</f>
        <v>54764.88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75">
        <v>0</v>
      </c>
      <c r="Y358" s="59">
        <v>0</v>
      </c>
    </row>
    <row r="359" spans="1:25" ht="48" outlineLevel="6" thickBot="1">
      <c r="A359" s="101" t="s">
        <v>327</v>
      </c>
      <c r="B359" s="94">
        <v>953</v>
      </c>
      <c r="C359" s="95" t="s">
        <v>20</v>
      </c>
      <c r="D359" s="95" t="s">
        <v>285</v>
      </c>
      <c r="E359" s="95" t="s">
        <v>92</v>
      </c>
      <c r="F359" s="95"/>
      <c r="G359" s="161">
        <v>54764.88</v>
      </c>
      <c r="H359" s="31" t="e">
        <f>H363+#REF!+#REF!+H375+H389+#REF!</f>
        <v>#REF!</v>
      </c>
      <c r="I359" s="31" t="e">
        <f>I363+#REF!+#REF!+I375+I389+#REF!</f>
        <v>#REF!</v>
      </c>
      <c r="J359" s="31" t="e">
        <f>J363+#REF!+#REF!+J375+J389+#REF!</f>
        <v>#REF!</v>
      </c>
      <c r="K359" s="31" t="e">
        <f>K363+#REF!+#REF!+K375+K389+#REF!</f>
        <v>#REF!</v>
      </c>
      <c r="L359" s="31" t="e">
        <f>L363+#REF!+#REF!+L375+L389+#REF!</f>
        <v>#REF!</v>
      </c>
      <c r="M359" s="31" t="e">
        <f>M363+#REF!+#REF!+M375+M389+#REF!</f>
        <v>#REF!</v>
      </c>
      <c r="N359" s="31" t="e">
        <f>N363+#REF!+#REF!+N375+N389+#REF!</f>
        <v>#REF!</v>
      </c>
      <c r="O359" s="31" t="e">
        <f>O363+#REF!+#REF!+O375+O389+#REF!</f>
        <v>#REF!</v>
      </c>
      <c r="P359" s="31" t="e">
        <f>P363+#REF!+#REF!+P375+P389+#REF!</f>
        <v>#REF!</v>
      </c>
      <c r="Q359" s="31" t="e">
        <f>Q363+#REF!+#REF!+Q375+Q389+#REF!</f>
        <v>#REF!</v>
      </c>
      <c r="R359" s="31" t="e">
        <f>R363+#REF!+#REF!+R375+R389+#REF!</f>
        <v>#REF!</v>
      </c>
      <c r="S359" s="31" t="e">
        <f>S363+#REF!+#REF!+S375+S389+#REF!</f>
        <v>#REF!</v>
      </c>
      <c r="T359" s="31" t="e">
        <f>T363+#REF!+#REF!+T375+T389+#REF!</f>
        <v>#REF!</v>
      </c>
      <c r="U359" s="31" t="e">
        <f>U363+#REF!+#REF!+U375+U389+#REF!</f>
        <v>#REF!</v>
      </c>
      <c r="V359" s="31" t="e">
        <f>V363+#REF!+#REF!+V375+V389+#REF!</f>
        <v>#REF!</v>
      </c>
      <c r="W359" s="31" t="e">
        <f>W363+#REF!+#REF!+W375+W389+#REF!</f>
        <v>#REF!</v>
      </c>
      <c r="X359" s="69" t="e">
        <f>X363+#REF!+#REF!+X375+X389+#REF!</f>
        <v>#REF!</v>
      </c>
      <c r="Y359" s="59" t="e">
        <f>X359/G359*100</f>
        <v>#REF!</v>
      </c>
    </row>
    <row r="360" spans="1:25" ht="32.25" outlineLevel="6" thickBot="1">
      <c r="A360" s="127" t="s">
        <v>321</v>
      </c>
      <c r="B360" s="92">
        <v>953</v>
      </c>
      <c r="C360" s="93" t="s">
        <v>20</v>
      </c>
      <c r="D360" s="93" t="s">
        <v>322</v>
      </c>
      <c r="E360" s="93" t="s">
        <v>5</v>
      </c>
      <c r="F360" s="93"/>
      <c r="G360" s="159">
        <f>G361</f>
        <v>2000</v>
      </c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69"/>
      <c r="Y360" s="59"/>
    </row>
    <row r="361" spans="1:25" ht="16.5" outlineLevel="6" thickBot="1">
      <c r="A361" s="5" t="s">
        <v>136</v>
      </c>
      <c r="B361" s="21">
        <v>953</v>
      </c>
      <c r="C361" s="6" t="s">
        <v>20</v>
      </c>
      <c r="D361" s="6" t="s">
        <v>322</v>
      </c>
      <c r="E361" s="6" t="s">
        <v>135</v>
      </c>
      <c r="F361" s="6"/>
      <c r="G361" s="160">
        <f>G362</f>
        <v>2000</v>
      </c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69"/>
      <c r="Y361" s="59"/>
    </row>
    <row r="362" spans="1:25" ht="16.5" outlineLevel="6" thickBot="1">
      <c r="A362" s="98" t="s">
        <v>90</v>
      </c>
      <c r="B362" s="94">
        <v>953</v>
      </c>
      <c r="C362" s="95" t="s">
        <v>20</v>
      </c>
      <c r="D362" s="95" t="s">
        <v>322</v>
      </c>
      <c r="E362" s="95" t="s">
        <v>91</v>
      </c>
      <c r="F362" s="95"/>
      <c r="G362" s="161">
        <v>2000</v>
      </c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69"/>
      <c r="Y362" s="59"/>
    </row>
    <row r="363" spans="1:25" ht="34.5" customHeight="1" outlineLevel="6" thickBot="1">
      <c r="A363" s="139" t="s">
        <v>286</v>
      </c>
      <c r="B363" s="108">
        <v>953</v>
      </c>
      <c r="C363" s="93" t="s">
        <v>20</v>
      </c>
      <c r="D363" s="93" t="s">
        <v>287</v>
      </c>
      <c r="E363" s="93" t="s">
        <v>5</v>
      </c>
      <c r="F363" s="93"/>
      <c r="G363" s="159">
        <f>G364+G366</f>
        <v>4834</v>
      </c>
      <c r="H363" s="32">
        <f aca="true" t="shared" si="71" ref="H363:X363">H371</f>
        <v>0</v>
      </c>
      <c r="I363" s="32">
        <f t="shared" si="71"/>
        <v>0</v>
      </c>
      <c r="J363" s="32">
        <f t="shared" si="71"/>
        <v>0</v>
      </c>
      <c r="K363" s="32">
        <f t="shared" si="71"/>
        <v>0</v>
      </c>
      <c r="L363" s="32">
        <f t="shared" si="71"/>
        <v>0</v>
      </c>
      <c r="M363" s="32">
        <f t="shared" si="71"/>
        <v>0</v>
      </c>
      <c r="N363" s="32">
        <f t="shared" si="71"/>
        <v>0</v>
      </c>
      <c r="O363" s="32">
        <f t="shared" si="71"/>
        <v>0</v>
      </c>
      <c r="P363" s="32">
        <f t="shared" si="71"/>
        <v>0</v>
      </c>
      <c r="Q363" s="32">
        <f t="shared" si="71"/>
        <v>0</v>
      </c>
      <c r="R363" s="32">
        <f t="shared" si="71"/>
        <v>0</v>
      </c>
      <c r="S363" s="32">
        <f t="shared" si="71"/>
        <v>0</v>
      </c>
      <c r="T363" s="32">
        <f t="shared" si="71"/>
        <v>0</v>
      </c>
      <c r="U363" s="32">
        <f t="shared" si="71"/>
        <v>0</v>
      </c>
      <c r="V363" s="32">
        <f t="shared" si="71"/>
        <v>0</v>
      </c>
      <c r="W363" s="32">
        <f t="shared" si="71"/>
        <v>0</v>
      </c>
      <c r="X363" s="70">
        <f t="shared" si="71"/>
        <v>2744.868</v>
      </c>
      <c r="Y363" s="59">
        <f>X363/G363*100</f>
        <v>56.78254033926354</v>
      </c>
    </row>
    <row r="364" spans="1:25" ht="34.5" customHeight="1" outlineLevel="6" thickBot="1">
      <c r="A364" s="5" t="s">
        <v>107</v>
      </c>
      <c r="B364" s="21">
        <v>953</v>
      </c>
      <c r="C364" s="6" t="s">
        <v>20</v>
      </c>
      <c r="D364" s="6" t="s">
        <v>287</v>
      </c>
      <c r="E364" s="6" t="s">
        <v>101</v>
      </c>
      <c r="F364" s="6"/>
      <c r="G364" s="160">
        <f>G365</f>
        <v>0</v>
      </c>
      <c r="H364" s="85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7"/>
      <c r="Y364" s="59"/>
    </row>
    <row r="365" spans="1:25" ht="35.25" customHeight="1" outlineLevel="6" thickBot="1">
      <c r="A365" s="90" t="s">
        <v>109</v>
      </c>
      <c r="B365" s="94">
        <v>953</v>
      </c>
      <c r="C365" s="95" t="s">
        <v>20</v>
      </c>
      <c r="D365" s="95" t="s">
        <v>287</v>
      </c>
      <c r="E365" s="95" t="s">
        <v>103</v>
      </c>
      <c r="F365" s="95"/>
      <c r="G365" s="161">
        <v>0</v>
      </c>
      <c r="H365" s="85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7"/>
      <c r="Y365" s="59"/>
    </row>
    <row r="366" spans="1:25" ht="21" customHeight="1" outlineLevel="6" thickBot="1">
      <c r="A366" s="5" t="s">
        <v>136</v>
      </c>
      <c r="B366" s="21">
        <v>953</v>
      </c>
      <c r="C366" s="6" t="s">
        <v>20</v>
      </c>
      <c r="D366" s="6" t="s">
        <v>287</v>
      </c>
      <c r="E366" s="6" t="s">
        <v>135</v>
      </c>
      <c r="F366" s="6"/>
      <c r="G366" s="160">
        <f>G367</f>
        <v>4834</v>
      </c>
      <c r="H366" s="85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7"/>
      <c r="Y366" s="59"/>
    </row>
    <row r="367" spans="1:25" ht="48.75" customHeight="1" outlineLevel="6" thickBot="1">
      <c r="A367" s="101" t="s">
        <v>327</v>
      </c>
      <c r="B367" s="94">
        <v>953</v>
      </c>
      <c r="C367" s="95" t="s">
        <v>20</v>
      </c>
      <c r="D367" s="95" t="s">
        <v>287</v>
      </c>
      <c r="E367" s="95" t="s">
        <v>92</v>
      </c>
      <c r="F367" s="95"/>
      <c r="G367" s="161">
        <v>4834</v>
      </c>
      <c r="H367" s="85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7"/>
      <c r="Y367" s="59"/>
    </row>
    <row r="368" spans="1:25" ht="23.25" customHeight="1" outlineLevel="6" thickBot="1">
      <c r="A368" s="140" t="s">
        <v>288</v>
      </c>
      <c r="B368" s="142">
        <v>953</v>
      </c>
      <c r="C368" s="109" t="s">
        <v>20</v>
      </c>
      <c r="D368" s="109" t="s">
        <v>289</v>
      </c>
      <c r="E368" s="109" t="s">
        <v>5</v>
      </c>
      <c r="F368" s="109"/>
      <c r="G368" s="163">
        <f>G369+G371+G374</f>
        <v>220568</v>
      </c>
      <c r="H368" s="85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7"/>
      <c r="Y368" s="59"/>
    </row>
    <row r="369" spans="1:25" ht="18.75" customHeight="1" outlineLevel="6" thickBot="1">
      <c r="A369" s="5" t="s">
        <v>122</v>
      </c>
      <c r="B369" s="21">
        <v>953</v>
      </c>
      <c r="C369" s="6" t="s">
        <v>20</v>
      </c>
      <c r="D369" s="6" t="s">
        <v>289</v>
      </c>
      <c r="E369" s="6" t="s">
        <v>121</v>
      </c>
      <c r="F369" s="6"/>
      <c r="G369" s="160">
        <f>G370</f>
        <v>0</v>
      </c>
      <c r="H369" s="85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7"/>
      <c r="Y369" s="59"/>
    </row>
    <row r="370" spans="1:25" ht="19.5" customHeight="1" outlineLevel="6" thickBot="1">
      <c r="A370" s="90" t="s">
        <v>99</v>
      </c>
      <c r="B370" s="94">
        <v>953</v>
      </c>
      <c r="C370" s="95" t="s">
        <v>20</v>
      </c>
      <c r="D370" s="95" t="s">
        <v>289</v>
      </c>
      <c r="E370" s="95" t="s">
        <v>123</v>
      </c>
      <c r="F370" s="95"/>
      <c r="G370" s="161">
        <v>0</v>
      </c>
      <c r="H370" s="85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7"/>
      <c r="Y370" s="59"/>
    </row>
    <row r="371" spans="1:25" ht="20.25" customHeight="1" outlineLevel="6" thickBot="1">
      <c r="A371" s="5" t="s">
        <v>107</v>
      </c>
      <c r="B371" s="21">
        <v>953</v>
      </c>
      <c r="C371" s="6" t="s">
        <v>20</v>
      </c>
      <c r="D371" s="6" t="s">
        <v>289</v>
      </c>
      <c r="E371" s="6" t="s">
        <v>101</v>
      </c>
      <c r="F371" s="6"/>
      <c r="G371" s="160">
        <f>G373+G372</f>
        <v>0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75">
        <v>2744.868</v>
      </c>
      <c r="Y371" s="59" t="e">
        <f>X371/G371*100</f>
        <v>#DIV/0!</v>
      </c>
    </row>
    <row r="372" spans="1:25" ht="32.25" outlineLevel="6" thickBot="1">
      <c r="A372" s="90" t="s">
        <v>108</v>
      </c>
      <c r="B372" s="94">
        <v>953</v>
      </c>
      <c r="C372" s="95" t="s">
        <v>20</v>
      </c>
      <c r="D372" s="95" t="s">
        <v>289</v>
      </c>
      <c r="E372" s="95" t="s">
        <v>102</v>
      </c>
      <c r="F372" s="95"/>
      <c r="G372" s="161">
        <v>0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75"/>
      <c r="Y372" s="59"/>
    </row>
    <row r="373" spans="1:25" ht="32.25" outlineLevel="6" thickBot="1">
      <c r="A373" s="90" t="s">
        <v>109</v>
      </c>
      <c r="B373" s="94">
        <v>953</v>
      </c>
      <c r="C373" s="95" t="s">
        <v>20</v>
      </c>
      <c r="D373" s="95" t="s">
        <v>289</v>
      </c>
      <c r="E373" s="95" t="s">
        <v>103</v>
      </c>
      <c r="F373" s="95"/>
      <c r="G373" s="161">
        <v>0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75"/>
      <c r="Y373" s="59"/>
    </row>
    <row r="374" spans="1:25" ht="16.5" outlineLevel="6" thickBot="1">
      <c r="A374" s="5" t="s">
        <v>136</v>
      </c>
      <c r="B374" s="21">
        <v>953</v>
      </c>
      <c r="C374" s="6" t="s">
        <v>20</v>
      </c>
      <c r="D374" s="6" t="s">
        <v>289</v>
      </c>
      <c r="E374" s="6" t="s">
        <v>135</v>
      </c>
      <c r="F374" s="6"/>
      <c r="G374" s="160">
        <f>G375</f>
        <v>220568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75"/>
      <c r="Y374" s="59"/>
    </row>
    <row r="375" spans="1:25" ht="48" outlineLevel="6" thickBot="1">
      <c r="A375" s="101" t="s">
        <v>327</v>
      </c>
      <c r="B375" s="94">
        <v>953</v>
      </c>
      <c r="C375" s="95" t="s">
        <v>20</v>
      </c>
      <c r="D375" s="95" t="s">
        <v>289</v>
      </c>
      <c r="E375" s="95" t="s">
        <v>92</v>
      </c>
      <c r="F375" s="95"/>
      <c r="G375" s="161">
        <v>220568</v>
      </c>
      <c r="H375" s="32">
        <f aca="true" t="shared" si="72" ref="H375:X375">H381</f>
        <v>0</v>
      </c>
      <c r="I375" s="32">
        <f t="shared" si="72"/>
        <v>0</v>
      </c>
      <c r="J375" s="32">
        <f t="shared" si="72"/>
        <v>0</v>
      </c>
      <c r="K375" s="32">
        <f t="shared" si="72"/>
        <v>0</v>
      </c>
      <c r="L375" s="32">
        <f t="shared" si="72"/>
        <v>0</v>
      </c>
      <c r="M375" s="32">
        <f t="shared" si="72"/>
        <v>0</v>
      </c>
      <c r="N375" s="32">
        <f t="shared" si="72"/>
        <v>0</v>
      </c>
      <c r="O375" s="32">
        <f t="shared" si="72"/>
        <v>0</v>
      </c>
      <c r="P375" s="32">
        <f t="shared" si="72"/>
        <v>0</v>
      </c>
      <c r="Q375" s="32">
        <f t="shared" si="72"/>
        <v>0</v>
      </c>
      <c r="R375" s="32">
        <f t="shared" si="72"/>
        <v>0</v>
      </c>
      <c r="S375" s="32">
        <f t="shared" si="72"/>
        <v>0</v>
      </c>
      <c r="T375" s="32">
        <f t="shared" si="72"/>
        <v>0</v>
      </c>
      <c r="U375" s="32">
        <f t="shared" si="72"/>
        <v>0</v>
      </c>
      <c r="V375" s="32">
        <f t="shared" si="72"/>
        <v>0</v>
      </c>
      <c r="W375" s="32">
        <f t="shared" si="72"/>
        <v>0</v>
      </c>
      <c r="X375" s="67">
        <f t="shared" si="72"/>
        <v>3215.05065</v>
      </c>
      <c r="Y375" s="59">
        <f>X375/G375*100</f>
        <v>1.457623340647782</v>
      </c>
    </row>
    <row r="376" spans="1:25" ht="63.75" outlineLevel="6" thickBot="1">
      <c r="A376" s="116" t="s">
        <v>335</v>
      </c>
      <c r="B376" s="92">
        <v>953</v>
      </c>
      <c r="C376" s="93" t="s">
        <v>20</v>
      </c>
      <c r="D376" s="93" t="s">
        <v>336</v>
      </c>
      <c r="E376" s="93" t="s">
        <v>5</v>
      </c>
      <c r="F376" s="93"/>
      <c r="G376" s="159">
        <f>G377+G379</f>
        <v>0</v>
      </c>
      <c r="H376" s="85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154"/>
      <c r="Y376" s="59"/>
    </row>
    <row r="377" spans="1:25" ht="32.25" outlineLevel="6" thickBot="1">
      <c r="A377" s="5" t="s">
        <v>107</v>
      </c>
      <c r="B377" s="21">
        <v>953</v>
      </c>
      <c r="C377" s="6" t="s">
        <v>20</v>
      </c>
      <c r="D377" s="6" t="s">
        <v>336</v>
      </c>
      <c r="E377" s="6" t="s">
        <v>101</v>
      </c>
      <c r="F377" s="6"/>
      <c r="G377" s="160">
        <f>G378</f>
        <v>0</v>
      </c>
      <c r="H377" s="85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154"/>
      <c r="Y377" s="59"/>
    </row>
    <row r="378" spans="1:25" ht="32.25" outlineLevel="6" thickBot="1">
      <c r="A378" s="90" t="s">
        <v>109</v>
      </c>
      <c r="B378" s="94">
        <v>953</v>
      </c>
      <c r="C378" s="95" t="s">
        <v>20</v>
      </c>
      <c r="D378" s="95" t="s">
        <v>336</v>
      </c>
      <c r="E378" s="95" t="s">
        <v>103</v>
      </c>
      <c r="F378" s="95"/>
      <c r="G378" s="161">
        <v>0</v>
      </c>
      <c r="H378" s="85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154"/>
      <c r="Y378" s="59"/>
    </row>
    <row r="379" spans="1:25" ht="16.5" outlineLevel="6" thickBot="1">
      <c r="A379" s="5" t="s">
        <v>136</v>
      </c>
      <c r="B379" s="21">
        <v>953</v>
      </c>
      <c r="C379" s="6" t="s">
        <v>20</v>
      </c>
      <c r="D379" s="6" t="s">
        <v>336</v>
      </c>
      <c r="E379" s="6" t="s">
        <v>135</v>
      </c>
      <c r="F379" s="6"/>
      <c r="G379" s="160">
        <f>G380</f>
        <v>0</v>
      </c>
      <c r="H379" s="85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154"/>
      <c r="Y379" s="59"/>
    </row>
    <row r="380" spans="1:25" ht="48" outlineLevel="6" thickBot="1">
      <c r="A380" s="101" t="s">
        <v>327</v>
      </c>
      <c r="B380" s="94">
        <v>953</v>
      </c>
      <c r="C380" s="95" t="s">
        <v>20</v>
      </c>
      <c r="D380" s="95" t="s">
        <v>336</v>
      </c>
      <c r="E380" s="95" t="s">
        <v>92</v>
      </c>
      <c r="F380" s="95"/>
      <c r="G380" s="161">
        <v>0</v>
      </c>
      <c r="H380" s="85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154"/>
      <c r="Y380" s="59"/>
    </row>
    <row r="381" spans="1:25" ht="32.25" outlineLevel="6" thickBot="1">
      <c r="A381" s="13" t="s">
        <v>290</v>
      </c>
      <c r="B381" s="20">
        <v>953</v>
      </c>
      <c r="C381" s="9" t="s">
        <v>20</v>
      </c>
      <c r="D381" s="9" t="s">
        <v>291</v>
      </c>
      <c r="E381" s="9" t="s">
        <v>5</v>
      </c>
      <c r="F381" s="9"/>
      <c r="G381" s="157">
        <f>G382</f>
        <v>20957.65</v>
      </c>
      <c r="H381" s="26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44"/>
      <c r="X381" s="65">
        <v>3215.05065</v>
      </c>
      <c r="Y381" s="59">
        <f>X381/G381*100</f>
        <v>15.34070208253311</v>
      </c>
    </row>
    <row r="382" spans="1:25" ht="32.25" outlineLevel="6" thickBot="1">
      <c r="A382" s="96" t="s">
        <v>292</v>
      </c>
      <c r="B382" s="92">
        <v>953</v>
      </c>
      <c r="C382" s="93" t="s">
        <v>20</v>
      </c>
      <c r="D382" s="93" t="s">
        <v>293</v>
      </c>
      <c r="E382" s="93" t="s">
        <v>5</v>
      </c>
      <c r="F382" s="93"/>
      <c r="G382" s="159">
        <f>G383</f>
        <v>20957.65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75"/>
      <c r="Y382" s="59"/>
    </row>
    <row r="383" spans="1:25" ht="16.5" outlineLevel="6" thickBot="1">
      <c r="A383" s="5" t="s">
        <v>136</v>
      </c>
      <c r="B383" s="21">
        <v>953</v>
      </c>
      <c r="C383" s="6" t="s">
        <v>20</v>
      </c>
      <c r="D383" s="6" t="s">
        <v>293</v>
      </c>
      <c r="E383" s="6" t="s">
        <v>135</v>
      </c>
      <c r="F383" s="6"/>
      <c r="G383" s="160">
        <f>G384</f>
        <v>20957.65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75"/>
      <c r="Y383" s="59"/>
    </row>
    <row r="384" spans="1:25" ht="48" outlineLevel="6" thickBot="1">
      <c r="A384" s="101" t="s">
        <v>327</v>
      </c>
      <c r="B384" s="94">
        <v>953</v>
      </c>
      <c r="C384" s="95" t="s">
        <v>20</v>
      </c>
      <c r="D384" s="95" t="s">
        <v>293</v>
      </c>
      <c r="E384" s="95" t="s">
        <v>92</v>
      </c>
      <c r="F384" s="95"/>
      <c r="G384" s="161">
        <v>20957.65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75"/>
      <c r="Y384" s="59"/>
    </row>
    <row r="385" spans="1:25" ht="48" outlineLevel="6" thickBot="1">
      <c r="A385" s="137" t="s">
        <v>278</v>
      </c>
      <c r="B385" s="20">
        <v>953</v>
      </c>
      <c r="C385" s="9" t="s">
        <v>20</v>
      </c>
      <c r="D385" s="9" t="s">
        <v>279</v>
      </c>
      <c r="E385" s="9" t="s">
        <v>5</v>
      </c>
      <c r="F385" s="9"/>
      <c r="G385" s="10">
        <f>G386</f>
        <v>154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75"/>
      <c r="Y385" s="59"/>
    </row>
    <row r="386" spans="1:25" ht="32.25" outlineLevel="6" thickBot="1">
      <c r="A386" s="127" t="s">
        <v>351</v>
      </c>
      <c r="B386" s="92">
        <v>953</v>
      </c>
      <c r="C386" s="93" t="s">
        <v>20</v>
      </c>
      <c r="D386" s="93" t="s">
        <v>352</v>
      </c>
      <c r="E386" s="93" t="s">
        <v>5</v>
      </c>
      <c r="F386" s="93"/>
      <c r="G386" s="16">
        <f>G387</f>
        <v>154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75"/>
      <c r="Y386" s="59"/>
    </row>
    <row r="387" spans="1:25" ht="16.5" outlineLevel="6" thickBot="1">
      <c r="A387" s="5" t="s">
        <v>136</v>
      </c>
      <c r="B387" s="21">
        <v>953</v>
      </c>
      <c r="C387" s="6" t="s">
        <v>20</v>
      </c>
      <c r="D387" s="6" t="s">
        <v>352</v>
      </c>
      <c r="E387" s="6" t="s">
        <v>135</v>
      </c>
      <c r="F387" s="6"/>
      <c r="G387" s="7">
        <f>G388</f>
        <v>154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75"/>
      <c r="Y387" s="59"/>
    </row>
    <row r="388" spans="1:25" ht="16.5" outlineLevel="6" thickBot="1">
      <c r="A388" s="98" t="s">
        <v>90</v>
      </c>
      <c r="B388" s="94">
        <v>953</v>
      </c>
      <c r="C388" s="95" t="s">
        <v>20</v>
      </c>
      <c r="D388" s="95" t="s">
        <v>352</v>
      </c>
      <c r="E388" s="95" t="s">
        <v>91</v>
      </c>
      <c r="F388" s="95"/>
      <c r="G388" s="100">
        <v>154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</row>
    <row r="389" spans="1:25" ht="16.5" outlineLevel="6" thickBot="1">
      <c r="A389" s="126" t="s">
        <v>294</v>
      </c>
      <c r="B389" s="18">
        <v>953</v>
      </c>
      <c r="C389" s="39" t="s">
        <v>21</v>
      </c>
      <c r="D389" s="39" t="s">
        <v>6</v>
      </c>
      <c r="E389" s="39" t="s">
        <v>5</v>
      </c>
      <c r="F389" s="39"/>
      <c r="G389" s="162">
        <f>G390</f>
        <v>4143</v>
      </c>
      <c r="H389" s="32">
        <f aca="true" t="shared" si="73" ref="H389:X389">H390</f>
        <v>0</v>
      </c>
      <c r="I389" s="32">
        <f t="shared" si="73"/>
        <v>0</v>
      </c>
      <c r="J389" s="32">
        <f t="shared" si="73"/>
        <v>0</v>
      </c>
      <c r="K389" s="32">
        <f t="shared" si="73"/>
        <v>0</v>
      </c>
      <c r="L389" s="32">
        <f t="shared" si="73"/>
        <v>0</v>
      </c>
      <c r="M389" s="32">
        <f t="shared" si="73"/>
        <v>0</v>
      </c>
      <c r="N389" s="32">
        <f t="shared" si="73"/>
        <v>0</v>
      </c>
      <c r="O389" s="32">
        <f t="shared" si="73"/>
        <v>0</v>
      </c>
      <c r="P389" s="32">
        <f t="shared" si="73"/>
        <v>0</v>
      </c>
      <c r="Q389" s="32">
        <f t="shared" si="73"/>
        <v>0</v>
      </c>
      <c r="R389" s="32">
        <f t="shared" si="73"/>
        <v>0</v>
      </c>
      <c r="S389" s="32">
        <f t="shared" si="73"/>
        <v>0</v>
      </c>
      <c r="T389" s="32">
        <f t="shared" si="73"/>
        <v>0</v>
      </c>
      <c r="U389" s="32">
        <f t="shared" si="73"/>
        <v>0</v>
      </c>
      <c r="V389" s="32">
        <f t="shared" si="73"/>
        <v>0</v>
      </c>
      <c r="W389" s="32">
        <f t="shared" si="73"/>
        <v>0</v>
      </c>
      <c r="X389" s="67">
        <f t="shared" si="73"/>
        <v>82757.514</v>
      </c>
      <c r="Y389" s="59">
        <f>X389/G389*100</f>
        <v>1997.5262853005067</v>
      </c>
    </row>
    <row r="390" spans="1:25" ht="21.75" customHeight="1" outlineLevel="6" thickBot="1">
      <c r="A390" s="8" t="s">
        <v>328</v>
      </c>
      <c r="B390" s="19">
        <v>953</v>
      </c>
      <c r="C390" s="9" t="s">
        <v>21</v>
      </c>
      <c r="D390" s="9" t="s">
        <v>270</v>
      </c>
      <c r="E390" s="9" t="s">
        <v>5</v>
      </c>
      <c r="F390" s="9"/>
      <c r="G390" s="157">
        <f>G391+G403</f>
        <v>4143</v>
      </c>
      <c r="H390" s="26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44"/>
      <c r="X390" s="65">
        <v>82757.514</v>
      </c>
      <c r="Y390" s="59">
        <f>X390/G390*100</f>
        <v>1997.5262853005067</v>
      </c>
    </row>
    <row r="391" spans="1:25" ht="16.5" outlineLevel="6" thickBot="1">
      <c r="A391" s="104" t="s">
        <v>157</v>
      </c>
      <c r="B391" s="134">
        <v>953</v>
      </c>
      <c r="C391" s="93" t="s">
        <v>21</v>
      </c>
      <c r="D391" s="93" t="s">
        <v>283</v>
      </c>
      <c r="E391" s="93" t="s">
        <v>5</v>
      </c>
      <c r="F391" s="93"/>
      <c r="G391" s="159">
        <f>G392+G395+G398</f>
        <v>3623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75"/>
      <c r="Y391" s="59"/>
    </row>
    <row r="392" spans="1:25" ht="48" outlineLevel="6" thickBot="1">
      <c r="A392" s="104" t="s">
        <v>295</v>
      </c>
      <c r="B392" s="134">
        <v>953</v>
      </c>
      <c r="C392" s="93" t="s">
        <v>21</v>
      </c>
      <c r="D392" s="93" t="s">
        <v>296</v>
      </c>
      <c r="E392" s="93" t="s">
        <v>5</v>
      </c>
      <c r="F392" s="93"/>
      <c r="G392" s="159">
        <f>G393</f>
        <v>0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75"/>
      <c r="Y392" s="59"/>
    </row>
    <row r="393" spans="1:25" ht="32.25" outlineLevel="6" thickBot="1">
      <c r="A393" s="5" t="s">
        <v>107</v>
      </c>
      <c r="B393" s="21">
        <v>953</v>
      </c>
      <c r="C393" s="6" t="s">
        <v>21</v>
      </c>
      <c r="D393" s="6" t="s">
        <v>296</v>
      </c>
      <c r="E393" s="6" t="s">
        <v>101</v>
      </c>
      <c r="F393" s="6"/>
      <c r="G393" s="160">
        <f>G394</f>
        <v>0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75"/>
      <c r="Y393" s="59"/>
    </row>
    <row r="394" spans="1:25" ht="32.25" outlineLevel="6" thickBot="1">
      <c r="A394" s="90" t="s">
        <v>109</v>
      </c>
      <c r="B394" s="94">
        <v>953</v>
      </c>
      <c r="C394" s="95" t="s">
        <v>21</v>
      </c>
      <c r="D394" s="95" t="s">
        <v>296</v>
      </c>
      <c r="E394" s="95" t="s">
        <v>103</v>
      </c>
      <c r="F394" s="95"/>
      <c r="G394" s="161">
        <v>0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75"/>
      <c r="Y394" s="59"/>
    </row>
    <row r="395" spans="1:25" ht="48" outlineLevel="6" thickBot="1">
      <c r="A395" s="104" t="s">
        <v>297</v>
      </c>
      <c r="B395" s="134">
        <v>953</v>
      </c>
      <c r="C395" s="93" t="s">
        <v>21</v>
      </c>
      <c r="D395" s="93" t="s">
        <v>298</v>
      </c>
      <c r="E395" s="93" t="s">
        <v>5</v>
      </c>
      <c r="F395" s="93"/>
      <c r="G395" s="159">
        <f>G396</f>
        <v>700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75"/>
      <c r="Y395" s="59"/>
    </row>
    <row r="396" spans="1:25" ht="16.5" outlineLevel="6" thickBot="1">
      <c r="A396" s="5" t="s">
        <v>136</v>
      </c>
      <c r="B396" s="21">
        <v>953</v>
      </c>
      <c r="C396" s="6" t="s">
        <v>21</v>
      </c>
      <c r="D396" s="6" t="s">
        <v>298</v>
      </c>
      <c r="E396" s="6" t="s">
        <v>135</v>
      </c>
      <c r="F396" s="6"/>
      <c r="G396" s="160">
        <f>G397</f>
        <v>700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75"/>
      <c r="Y396" s="59"/>
    </row>
    <row r="397" spans="1:25" ht="48" outlineLevel="6" thickBot="1">
      <c r="A397" s="98" t="s">
        <v>327</v>
      </c>
      <c r="B397" s="136">
        <v>953</v>
      </c>
      <c r="C397" s="95" t="s">
        <v>21</v>
      </c>
      <c r="D397" s="95" t="s">
        <v>298</v>
      </c>
      <c r="E397" s="95" t="s">
        <v>92</v>
      </c>
      <c r="F397" s="95"/>
      <c r="G397" s="161">
        <v>700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75"/>
      <c r="Y397" s="59"/>
    </row>
    <row r="398" spans="1:25" ht="16.5" outlineLevel="6" thickBot="1">
      <c r="A398" s="116" t="s">
        <v>299</v>
      </c>
      <c r="B398" s="92">
        <v>953</v>
      </c>
      <c r="C398" s="109" t="s">
        <v>21</v>
      </c>
      <c r="D398" s="109" t="s">
        <v>300</v>
      </c>
      <c r="E398" s="109" t="s">
        <v>5</v>
      </c>
      <c r="F398" s="109"/>
      <c r="G398" s="163">
        <f>G399+G402</f>
        <v>2923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75"/>
      <c r="Y398" s="59"/>
    </row>
    <row r="399" spans="1:25" ht="32.25" outlineLevel="6" thickBot="1">
      <c r="A399" s="5" t="s">
        <v>107</v>
      </c>
      <c r="B399" s="21">
        <v>953</v>
      </c>
      <c r="C399" s="6" t="s">
        <v>21</v>
      </c>
      <c r="D399" s="6" t="s">
        <v>300</v>
      </c>
      <c r="E399" s="6" t="s">
        <v>101</v>
      </c>
      <c r="F399" s="6"/>
      <c r="G399" s="160">
        <f>G400</f>
        <v>0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75"/>
      <c r="Y399" s="59"/>
    </row>
    <row r="400" spans="1:25" ht="32.25" outlineLevel="6" thickBot="1">
      <c r="A400" s="90" t="s">
        <v>109</v>
      </c>
      <c r="B400" s="94">
        <v>953</v>
      </c>
      <c r="C400" s="95" t="s">
        <v>21</v>
      </c>
      <c r="D400" s="95" t="s">
        <v>300</v>
      </c>
      <c r="E400" s="95" t="s">
        <v>103</v>
      </c>
      <c r="F400" s="95"/>
      <c r="G400" s="161">
        <v>0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75"/>
      <c r="Y400" s="59"/>
    </row>
    <row r="401" spans="1:25" ht="16.5" outlineLevel="6" thickBot="1">
      <c r="A401" s="5" t="s">
        <v>136</v>
      </c>
      <c r="B401" s="21">
        <v>953</v>
      </c>
      <c r="C401" s="6" t="s">
        <v>21</v>
      </c>
      <c r="D401" s="6" t="s">
        <v>300</v>
      </c>
      <c r="E401" s="6" t="s">
        <v>135</v>
      </c>
      <c r="F401" s="6"/>
      <c r="G401" s="160">
        <f>G402</f>
        <v>2923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</row>
    <row r="402" spans="1:25" ht="48" outlineLevel="6" thickBot="1">
      <c r="A402" s="101" t="s">
        <v>327</v>
      </c>
      <c r="B402" s="94">
        <v>953</v>
      </c>
      <c r="C402" s="95" t="s">
        <v>21</v>
      </c>
      <c r="D402" s="95" t="s">
        <v>300</v>
      </c>
      <c r="E402" s="95" t="s">
        <v>92</v>
      </c>
      <c r="F402" s="95"/>
      <c r="G402" s="161">
        <v>2923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75"/>
      <c r="Y402" s="59"/>
    </row>
    <row r="403" spans="1:25" ht="32.25" outlineLevel="6" thickBot="1">
      <c r="A403" s="152" t="s">
        <v>301</v>
      </c>
      <c r="B403" s="92">
        <v>953</v>
      </c>
      <c r="C403" s="93" t="s">
        <v>21</v>
      </c>
      <c r="D403" s="93" t="s">
        <v>302</v>
      </c>
      <c r="E403" s="93" t="s">
        <v>5</v>
      </c>
      <c r="F403" s="93"/>
      <c r="G403" s="159">
        <f>G404</f>
        <v>520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5"/>
      <c r="Y403" s="59"/>
    </row>
    <row r="404" spans="1:25" ht="32.25" outlineLevel="6" thickBot="1">
      <c r="A404" s="5" t="s">
        <v>144</v>
      </c>
      <c r="B404" s="21">
        <v>953</v>
      </c>
      <c r="C404" s="6" t="s">
        <v>21</v>
      </c>
      <c r="D404" s="6" t="s">
        <v>323</v>
      </c>
      <c r="E404" s="6" t="s">
        <v>142</v>
      </c>
      <c r="F404" s="6"/>
      <c r="G404" s="160">
        <f>G405</f>
        <v>520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</row>
    <row r="405" spans="1:25" ht="32.25" outlineLevel="6" thickBot="1">
      <c r="A405" s="90" t="s">
        <v>145</v>
      </c>
      <c r="B405" s="94">
        <v>953</v>
      </c>
      <c r="C405" s="95" t="s">
        <v>21</v>
      </c>
      <c r="D405" s="95" t="s">
        <v>323</v>
      </c>
      <c r="E405" s="95" t="s">
        <v>143</v>
      </c>
      <c r="F405" s="95"/>
      <c r="G405" s="161">
        <v>520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</row>
    <row r="406" spans="1:25" ht="16.5" outlineLevel="6" thickBot="1">
      <c r="A406" s="126" t="s">
        <v>35</v>
      </c>
      <c r="B406" s="18">
        <v>953</v>
      </c>
      <c r="C406" s="39" t="s">
        <v>14</v>
      </c>
      <c r="D406" s="39" t="s">
        <v>6</v>
      </c>
      <c r="E406" s="39" t="s">
        <v>5</v>
      </c>
      <c r="F406" s="39"/>
      <c r="G406" s="162">
        <f>G407</f>
        <v>13603.79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</row>
    <row r="407" spans="1:25" ht="16.5" outlineLevel="6" thickBot="1">
      <c r="A407" s="80" t="s">
        <v>269</v>
      </c>
      <c r="B407" s="19">
        <v>953</v>
      </c>
      <c r="C407" s="11" t="s">
        <v>14</v>
      </c>
      <c r="D407" s="11" t="s">
        <v>270</v>
      </c>
      <c r="E407" s="11" t="s">
        <v>5</v>
      </c>
      <c r="F407" s="11"/>
      <c r="G407" s="158">
        <f>G408</f>
        <v>13603.79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75"/>
      <c r="Y407" s="59"/>
    </row>
    <row r="408" spans="1:25" ht="32.25" outlineLevel="6" thickBot="1">
      <c r="A408" s="80" t="s">
        <v>301</v>
      </c>
      <c r="B408" s="19">
        <v>953</v>
      </c>
      <c r="C408" s="11" t="s">
        <v>14</v>
      </c>
      <c r="D408" s="11" t="s">
        <v>302</v>
      </c>
      <c r="E408" s="11" t="s">
        <v>5</v>
      </c>
      <c r="F408" s="11"/>
      <c r="G408" s="158">
        <f>G409</f>
        <v>13603.79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</row>
    <row r="409" spans="1:25" ht="32.25" outlineLevel="6" thickBot="1">
      <c r="A409" s="96" t="s">
        <v>174</v>
      </c>
      <c r="B409" s="92">
        <v>953</v>
      </c>
      <c r="C409" s="93" t="s">
        <v>14</v>
      </c>
      <c r="D409" s="93" t="s">
        <v>303</v>
      </c>
      <c r="E409" s="93" t="s">
        <v>5</v>
      </c>
      <c r="F409" s="93"/>
      <c r="G409" s="159">
        <f>G410+G413+G416</f>
        <v>13603.79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75"/>
      <c r="Y409" s="59"/>
    </row>
    <row r="410" spans="1:25" ht="19.5" customHeight="1" outlineLevel="6" thickBot="1">
      <c r="A410" s="5" t="s">
        <v>122</v>
      </c>
      <c r="B410" s="21">
        <v>953</v>
      </c>
      <c r="C410" s="6" t="s">
        <v>14</v>
      </c>
      <c r="D410" s="6" t="s">
        <v>303</v>
      </c>
      <c r="E410" s="6" t="s">
        <v>121</v>
      </c>
      <c r="F410" s="6"/>
      <c r="G410" s="160">
        <f>G411+G412</f>
        <v>11706.75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75"/>
      <c r="Y410" s="59"/>
    </row>
    <row r="411" spans="1:25" ht="16.5" outlineLevel="6" thickBot="1">
      <c r="A411" s="90" t="s">
        <v>99</v>
      </c>
      <c r="B411" s="94">
        <v>953</v>
      </c>
      <c r="C411" s="95" t="s">
        <v>14</v>
      </c>
      <c r="D411" s="95" t="s">
        <v>303</v>
      </c>
      <c r="E411" s="95" t="s">
        <v>123</v>
      </c>
      <c r="F411" s="95"/>
      <c r="G411" s="161">
        <v>11706.75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</row>
    <row r="412" spans="1:25" ht="32.25" outlineLevel="6" thickBot="1">
      <c r="A412" s="90" t="s">
        <v>100</v>
      </c>
      <c r="B412" s="94">
        <v>953</v>
      </c>
      <c r="C412" s="95" t="s">
        <v>14</v>
      </c>
      <c r="D412" s="95" t="s">
        <v>303</v>
      </c>
      <c r="E412" s="95" t="s">
        <v>124</v>
      </c>
      <c r="F412" s="95"/>
      <c r="G412" s="161">
        <v>0</v>
      </c>
      <c r="H412" s="31">
        <f aca="true" t="shared" si="74" ref="H412:X412">H413+H424</f>
        <v>0</v>
      </c>
      <c r="I412" s="31">
        <f t="shared" si="74"/>
        <v>0</v>
      </c>
      <c r="J412" s="31">
        <f t="shared" si="74"/>
        <v>0</v>
      </c>
      <c r="K412" s="31">
        <f t="shared" si="74"/>
        <v>0</v>
      </c>
      <c r="L412" s="31">
        <f t="shared" si="74"/>
        <v>0</v>
      </c>
      <c r="M412" s="31">
        <f t="shared" si="74"/>
        <v>0</v>
      </c>
      <c r="N412" s="31">
        <f t="shared" si="74"/>
        <v>0</v>
      </c>
      <c r="O412" s="31">
        <f t="shared" si="74"/>
        <v>0</v>
      </c>
      <c r="P412" s="31">
        <f t="shared" si="74"/>
        <v>0</v>
      </c>
      <c r="Q412" s="31">
        <f t="shared" si="74"/>
        <v>0</v>
      </c>
      <c r="R412" s="31">
        <f t="shared" si="74"/>
        <v>0</v>
      </c>
      <c r="S412" s="31">
        <f t="shared" si="74"/>
        <v>0</v>
      </c>
      <c r="T412" s="31">
        <f t="shared" si="74"/>
        <v>0</v>
      </c>
      <c r="U412" s="31">
        <f t="shared" si="74"/>
        <v>0</v>
      </c>
      <c r="V412" s="31">
        <f t="shared" si="74"/>
        <v>0</v>
      </c>
      <c r="W412" s="31">
        <f t="shared" si="74"/>
        <v>0</v>
      </c>
      <c r="X412" s="66">
        <f t="shared" si="74"/>
        <v>12003.04085</v>
      </c>
      <c r="Y412" s="59" t="e">
        <f>X412/G412*100</f>
        <v>#DIV/0!</v>
      </c>
    </row>
    <row r="413" spans="1:25" ht="32.25" outlineLevel="6" thickBot="1">
      <c r="A413" s="5" t="s">
        <v>107</v>
      </c>
      <c r="B413" s="21">
        <v>953</v>
      </c>
      <c r="C413" s="6" t="s">
        <v>14</v>
      </c>
      <c r="D413" s="6" t="s">
        <v>303</v>
      </c>
      <c r="E413" s="6" t="s">
        <v>101</v>
      </c>
      <c r="F413" s="6"/>
      <c r="G413" s="160">
        <f>G414+G415</f>
        <v>1821.04</v>
      </c>
      <c r="H413" s="32">
        <f aca="true" t="shared" si="75" ref="H413:X414">H414</f>
        <v>0</v>
      </c>
      <c r="I413" s="32">
        <f t="shared" si="75"/>
        <v>0</v>
      </c>
      <c r="J413" s="32">
        <f t="shared" si="75"/>
        <v>0</v>
      </c>
      <c r="K413" s="32">
        <f t="shared" si="75"/>
        <v>0</v>
      </c>
      <c r="L413" s="32">
        <f t="shared" si="75"/>
        <v>0</v>
      </c>
      <c r="M413" s="32">
        <f t="shared" si="75"/>
        <v>0</v>
      </c>
      <c r="N413" s="32">
        <f t="shared" si="75"/>
        <v>0</v>
      </c>
      <c r="O413" s="32">
        <f t="shared" si="75"/>
        <v>0</v>
      </c>
      <c r="P413" s="32">
        <f t="shared" si="75"/>
        <v>0</v>
      </c>
      <c r="Q413" s="32">
        <f t="shared" si="75"/>
        <v>0</v>
      </c>
      <c r="R413" s="32">
        <f t="shared" si="75"/>
        <v>0</v>
      </c>
      <c r="S413" s="32">
        <f t="shared" si="75"/>
        <v>0</v>
      </c>
      <c r="T413" s="32">
        <f t="shared" si="75"/>
        <v>0</v>
      </c>
      <c r="U413" s="32">
        <f t="shared" si="75"/>
        <v>0</v>
      </c>
      <c r="V413" s="32">
        <f t="shared" si="75"/>
        <v>0</v>
      </c>
      <c r="W413" s="32">
        <f t="shared" si="75"/>
        <v>0</v>
      </c>
      <c r="X413" s="67">
        <f t="shared" si="75"/>
        <v>12003.04085</v>
      </c>
      <c r="Y413" s="59">
        <f>X413/G413*100</f>
        <v>659.131092672319</v>
      </c>
    </row>
    <row r="414" spans="1:25" ht="32.25" outlineLevel="6" thickBot="1">
      <c r="A414" s="90" t="s">
        <v>108</v>
      </c>
      <c r="B414" s="94">
        <v>953</v>
      </c>
      <c r="C414" s="95" t="s">
        <v>14</v>
      </c>
      <c r="D414" s="95" t="s">
        <v>303</v>
      </c>
      <c r="E414" s="95" t="s">
        <v>102</v>
      </c>
      <c r="F414" s="95"/>
      <c r="G414" s="161">
        <v>0</v>
      </c>
      <c r="H414" s="34">
        <f t="shared" si="75"/>
        <v>0</v>
      </c>
      <c r="I414" s="34">
        <f t="shared" si="75"/>
        <v>0</v>
      </c>
      <c r="J414" s="34">
        <f t="shared" si="75"/>
        <v>0</v>
      </c>
      <c r="K414" s="34">
        <f t="shared" si="75"/>
        <v>0</v>
      </c>
      <c r="L414" s="34">
        <f t="shared" si="75"/>
        <v>0</v>
      </c>
      <c r="M414" s="34">
        <f t="shared" si="75"/>
        <v>0</v>
      </c>
      <c r="N414" s="34">
        <f t="shared" si="75"/>
        <v>0</v>
      </c>
      <c r="O414" s="34">
        <f t="shared" si="75"/>
        <v>0</v>
      </c>
      <c r="P414" s="34">
        <f t="shared" si="75"/>
        <v>0</v>
      </c>
      <c r="Q414" s="34">
        <f t="shared" si="75"/>
        <v>0</v>
      </c>
      <c r="R414" s="34">
        <f t="shared" si="75"/>
        <v>0</v>
      </c>
      <c r="S414" s="34">
        <f t="shared" si="75"/>
        <v>0</v>
      </c>
      <c r="T414" s="34">
        <f t="shared" si="75"/>
        <v>0</v>
      </c>
      <c r="U414" s="34">
        <f t="shared" si="75"/>
        <v>0</v>
      </c>
      <c r="V414" s="34">
        <f t="shared" si="75"/>
        <v>0</v>
      </c>
      <c r="W414" s="34">
        <f t="shared" si="75"/>
        <v>0</v>
      </c>
      <c r="X414" s="68">
        <f t="shared" si="75"/>
        <v>12003.04085</v>
      </c>
      <c r="Y414" s="59" t="e">
        <f>X414/G414*100</f>
        <v>#DIV/0!</v>
      </c>
    </row>
    <row r="415" spans="1:25" ht="32.25" outlineLevel="6" thickBot="1">
      <c r="A415" s="90" t="s">
        <v>109</v>
      </c>
      <c r="B415" s="94">
        <v>953</v>
      </c>
      <c r="C415" s="95" t="s">
        <v>14</v>
      </c>
      <c r="D415" s="95" t="s">
        <v>303</v>
      </c>
      <c r="E415" s="95" t="s">
        <v>103</v>
      </c>
      <c r="F415" s="95"/>
      <c r="G415" s="161">
        <v>1821.04</v>
      </c>
      <c r="H415" s="26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44"/>
      <c r="X415" s="65">
        <v>12003.04085</v>
      </c>
      <c r="Y415" s="59">
        <f>X415/G415*100</f>
        <v>659.131092672319</v>
      </c>
    </row>
    <row r="416" spans="1:25" ht="16.5" outlineLevel="6" thickBot="1">
      <c r="A416" s="5" t="s">
        <v>110</v>
      </c>
      <c r="B416" s="21">
        <v>953</v>
      </c>
      <c r="C416" s="6" t="s">
        <v>14</v>
      </c>
      <c r="D416" s="6" t="s">
        <v>303</v>
      </c>
      <c r="E416" s="6" t="s">
        <v>104</v>
      </c>
      <c r="F416" s="6"/>
      <c r="G416" s="160">
        <f>G417+G418</f>
        <v>76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</row>
    <row r="417" spans="1:25" ht="32.25" outlineLevel="6" thickBot="1">
      <c r="A417" s="90" t="s">
        <v>111</v>
      </c>
      <c r="B417" s="94">
        <v>953</v>
      </c>
      <c r="C417" s="95" t="s">
        <v>14</v>
      </c>
      <c r="D417" s="95" t="s">
        <v>303</v>
      </c>
      <c r="E417" s="95" t="s">
        <v>105</v>
      </c>
      <c r="F417" s="95"/>
      <c r="G417" s="161">
        <v>3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/>
      <c r="Y417" s="59"/>
    </row>
    <row r="418" spans="1:25" ht="16.5" outlineLevel="6" thickBot="1">
      <c r="A418" s="90" t="s">
        <v>112</v>
      </c>
      <c r="B418" s="94">
        <v>953</v>
      </c>
      <c r="C418" s="95" t="s">
        <v>14</v>
      </c>
      <c r="D418" s="95" t="s">
        <v>303</v>
      </c>
      <c r="E418" s="95" t="s">
        <v>106</v>
      </c>
      <c r="F418" s="95"/>
      <c r="G418" s="161">
        <v>73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/>
      <c r="Y418" s="59"/>
    </row>
    <row r="419" spans="1:25" ht="19.5" outlineLevel="6" thickBot="1">
      <c r="A419" s="110" t="s">
        <v>47</v>
      </c>
      <c r="B419" s="18">
        <v>953</v>
      </c>
      <c r="C419" s="14" t="s">
        <v>46</v>
      </c>
      <c r="D419" s="14" t="s">
        <v>6</v>
      </c>
      <c r="E419" s="14" t="s">
        <v>5</v>
      </c>
      <c r="F419" s="14"/>
      <c r="G419" s="156">
        <f>G421</f>
        <v>2433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</row>
    <row r="420" spans="1:25" ht="16.5" outlineLevel="6" thickBot="1">
      <c r="A420" s="126" t="s">
        <v>41</v>
      </c>
      <c r="B420" s="18">
        <v>953</v>
      </c>
      <c r="C420" s="39" t="s">
        <v>22</v>
      </c>
      <c r="D420" s="39" t="s">
        <v>6</v>
      </c>
      <c r="E420" s="39" t="s">
        <v>5</v>
      </c>
      <c r="F420" s="39"/>
      <c r="G420" s="162">
        <f>G421</f>
        <v>2433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/>
      <c r="Y420" s="59"/>
    </row>
    <row r="421" spans="1:25" ht="32.25" outlineLevel="6" thickBot="1">
      <c r="A421" s="114" t="s">
        <v>158</v>
      </c>
      <c r="B421" s="19">
        <v>953</v>
      </c>
      <c r="C421" s="9" t="s">
        <v>22</v>
      </c>
      <c r="D421" s="9" t="s">
        <v>159</v>
      </c>
      <c r="E421" s="9" t="s">
        <v>5</v>
      </c>
      <c r="F421" s="9"/>
      <c r="G421" s="157">
        <f>G422</f>
        <v>2433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75"/>
      <c r="Y421" s="59"/>
    </row>
    <row r="422" spans="1:25" ht="32.25" outlineLevel="6" thickBot="1">
      <c r="A422" s="114" t="s">
        <v>160</v>
      </c>
      <c r="B422" s="19">
        <v>953</v>
      </c>
      <c r="C422" s="11" t="s">
        <v>22</v>
      </c>
      <c r="D422" s="11" t="s">
        <v>161</v>
      </c>
      <c r="E422" s="11" t="s">
        <v>5</v>
      </c>
      <c r="F422" s="11"/>
      <c r="G422" s="158">
        <f>G423</f>
        <v>2433</v>
      </c>
      <c r="H422" s="5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75"/>
      <c r="Y422" s="59"/>
    </row>
    <row r="423" spans="1:25" ht="63.75" outlineLevel="6" thickBot="1">
      <c r="A423" s="116" t="s">
        <v>304</v>
      </c>
      <c r="B423" s="92">
        <v>953</v>
      </c>
      <c r="C423" s="93" t="s">
        <v>22</v>
      </c>
      <c r="D423" s="93" t="s">
        <v>305</v>
      </c>
      <c r="E423" s="93" t="s">
        <v>5</v>
      </c>
      <c r="F423" s="93"/>
      <c r="G423" s="159">
        <f>G424</f>
        <v>2433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75"/>
      <c r="Y423" s="59"/>
    </row>
    <row r="424" spans="1:25" ht="32.25" outlineLevel="6" thickBot="1">
      <c r="A424" s="5" t="s">
        <v>144</v>
      </c>
      <c r="B424" s="21">
        <v>953</v>
      </c>
      <c r="C424" s="6" t="s">
        <v>22</v>
      </c>
      <c r="D424" s="6" t="s">
        <v>305</v>
      </c>
      <c r="E424" s="6" t="s">
        <v>142</v>
      </c>
      <c r="F424" s="6"/>
      <c r="G424" s="160">
        <f>G425</f>
        <v>2433</v>
      </c>
      <c r="H424" s="32">
        <f aca="true" t="shared" si="76" ref="H424:X424">H425</f>
        <v>0</v>
      </c>
      <c r="I424" s="32">
        <f t="shared" si="76"/>
        <v>0</v>
      </c>
      <c r="J424" s="32">
        <f t="shared" si="76"/>
        <v>0</v>
      </c>
      <c r="K424" s="32">
        <f t="shared" si="76"/>
        <v>0</v>
      </c>
      <c r="L424" s="32">
        <f t="shared" si="76"/>
        <v>0</v>
      </c>
      <c r="M424" s="32">
        <f t="shared" si="76"/>
        <v>0</v>
      </c>
      <c r="N424" s="32">
        <f t="shared" si="76"/>
        <v>0</v>
      </c>
      <c r="O424" s="32">
        <f t="shared" si="76"/>
        <v>0</v>
      </c>
      <c r="P424" s="32">
        <f t="shared" si="76"/>
        <v>0</v>
      </c>
      <c r="Q424" s="32">
        <f t="shared" si="76"/>
        <v>0</v>
      </c>
      <c r="R424" s="32">
        <f t="shared" si="76"/>
        <v>0</v>
      </c>
      <c r="S424" s="32">
        <f t="shared" si="76"/>
        <v>0</v>
      </c>
      <c r="T424" s="32">
        <f t="shared" si="76"/>
        <v>0</v>
      </c>
      <c r="U424" s="32">
        <f t="shared" si="76"/>
        <v>0</v>
      </c>
      <c r="V424" s="32">
        <f t="shared" si="76"/>
        <v>0</v>
      </c>
      <c r="W424" s="32">
        <f t="shared" si="76"/>
        <v>0</v>
      </c>
      <c r="X424" s="67">
        <f t="shared" si="76"/>
        <v>0</v>
      </c>
      <c r="Y424" s="59">
        <v>0</v>
      </c>
    </row>
    <row r="425" spans="1:25" ht="31.5" outlineLevel="6">
      <c r="A425" s="90" t="s">
        <v>145</v>
      </c>
      <c r="B425" s="94">
        <v>953</v>
      </c>
      <c r="C425" s="95" t="s">
        <v>22</v>
      </c>
      <c r="D425" s="95" t="s">
        <v>305</v>
      </c>
      <c r="E425" s="95" t="s">
        <v>143</v>
      </c>
      <c r="F425" s="95"/>
      <c r="G425" s="161">
        <v>2433</v>
      </c>
      <c r="H425" s="26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44"/>
      <c r="X425" s="65">
        <v>0</v>
      </c>
      <c r="Y425" s="59">
        <v>0</v>
      </c>
    </row>
    <row r="426" spans="1:25" ht="18.75">
      <c r="A426" s="48" t="s">
        <v>23</v>
      </c>
      <c r="B426" s="48"/>
      <c r="C426" s="48"/>
      <c r="D426" s="48"/>
      <c r="E426" s="48"/>
      <c r="F426" s="48"/>
      <c r="G426" s="149">
        <f>G323+G12</f>
        <v>525019.52</v>
      </c>
      <c r="H426" s="38" t="e">
        <f>#REF!+#REF!+H323+H12</f>
        <v>#REF!</v>
      </c>
      <c r="I426" s="38" t="e">
        <f>#REF!+#REF!+I323+I12</f>
        <v>#REF!</v>
      </c>
      <c r="J426" s="38" t="e">
        <f>#REF!+#REF!+J323+J12</f>
        <v>#REF!</v>
      </c>
      <c r="K426" s="38" t="e">
        <f>#REF!+#REF!+K323+K12</f>
        <v>#REF!</v>
      </c>
      <c r="L426" s="38" t="e">
        <f>#REF!+#REF!+L323+L12</f>
        <v>#REF!</v>
      </c>
      <c r="M426" s="38" t="e">
        <f>#REF!+#REF!+M323+M12</f>
        <v>#REF!</v>
      </c>
      <c r="N426" s="38" t="e">
        <f>#REF!+#REF!+N323+N12</f>
        <v>#REF!</v>
      </c>
      <c r="O426" s="38" t="e">
        <f>#REF!+#REF!+O323+O12</f>
        <v>#REF!</v>
      </c>
      <c r="P426" s="38" t="e">
        <f>#REF!+#REF!+P323+P12</f>
        <v>#REF!</v>
      </c>
      <c r="Q426" s="38" t="e">
        <f>#REF!+#REF!+Q323+Q12</f>
        <v>#REF!</v>
      </c>
      <c r="R426" s="38" t="e">
        <f>#REF!+#REF!+R323+R12</f>
        <v>#REF!</v>
      </c>
      <c r="S426" s="38" t="e">
        <f>#REF!+#REF!+S323+S12</f>
        <v>#REF!</v>
      </c>
      <c r="T426" s="38" t="e">
        <f>#REF!+#REF!+T323+T12</f>
        <v>#REF!</v>
      </c>
      <c r="U426" s="38" t="e">
        <f>#REF!+#REF!+U323+U12</f>
        <v>#REF!</v>
      </c>
      <c r="V426" s="38" t="e">
        <f>#REF!+#REF!+V323+V12</f>
        <v>#REF!</v>
      </c>
      <c r="W426" s="38" t="e">
        <f>#REF!+#REF!+W323+W12</f>
        <v>#REF!</v>
      </c>
      <c r="X426" s="76" t="e">
        <f>#REF!+#REF!+X323+X12</f>
        <v>#REF!</v>
      </c>
      <c r="Y426" s="56" t="e">
        <f>X426/G426*100</f>
        <v>#REF!</v>
      </c>
    </row>
    <row r="427" spans="1:23" ht="15.75">
      <c r="A427" s="1"/>
      <c r="B427" s="2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</sheetData>
  <sheetProtection/>
  <mergeCells count="5">
    <mergeCell ref="A9:V9"/>
    <mergeCell ref="B3:W3"/>
    <mergeCell ref="B4:W4"/>
    <mergeCell ref="C5:V5"/>
    <mergeCell ref="A8:V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2014-08-27T06:07:52Z</cp:lastPrinted>
  <dcterms:created xsi:type="dcterms:W3CDTF">2008-11-11T04:53:42Z</dcterms:created>
  <dcterms:modified xsi:type="dcterms:W3CDTF">2014-10-27T05:52:30Z</dcterms:modified>
  <cp:category/>
  <cp:version/>
  <cp:contentType/>
  <cp:contentStatus/>
</cp:coreProperties>
</file>